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5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ga-bechm/Desktop/Informasjonsutvalget/"/>
    </mc:Choice>
  </mc:AlternateContent>
  <xr:revisionPtr revIDLastSave="0" documentId="8_{151A6235-7D10-434A-9B60-6D27AC486BD1}" xr6:coauthVersionLast="40" xr6:coauthVersionMax="40" xr10:uidLastSave="{00000000-0000-0000-0000-000000000000}"/>
  <bookViews>
    <workbookView xWindow="1580" yWindow="1960" windowWidth="26840" windowHeight="14740" xr2:uid="{00000000-000D-0000-FFFF-FFFF00000000}"/>
  </bookViews>
  <sheets>
    <sheet name="Ark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23" i="1" l="1"/>
  <c r="E22" i="1"/>
  <c r="E21" i="1"/>
  <c r="E19" i="1"/>
  <c r="E18" i="1"/>
  <c r="E17" i="1"/>
  <c r="E16" i="1"/>
  <c r="E15" i="1"/>
  <c r="D11" i="1"/>
  <c r="E11" i="1" s="1"/>
  <c r="D10" i="1"/>
  <c r="E10" i="1" s="1"/>
  <c r="E9" i="1"/>
  <c r="E8" i="1"/>
  <c r="E6" i="1"/>
  <c r="D5" i="1"/>
  <c r="E5" i="1" s="1"/>
  <c r="E4" i="1"/>
  <c r="E3" i="1"/>
  <c r="E12" i="1" l="1"/>
  <c r="E24" i="1"/>
  <c r="E20" i="1"/>
  <c r="E7" i="1"/>
  <c r="E13" i="1" s="1"/>
  <c r="F3" i="1" s="1"/>
  <c r="F5" i="1" l="1"/>
  <c r="F9" i="1"/>
  <c r="F4" i="1"/>
  <c r="F10" i="1"/>
  <c r="E25" i="1"/>
  <c r="E27" i="1" s="1"/>
  <c r="E29" i="1" s="1"/>
  <c r="F6" i="1"/>
  <c r="F8" i="1"/>
  <c r="F11" i="1"/>
  <c r="F13" i="1" l="1"/>
  <c r="F21" i="1"/>
  <c r="F24" i="1"/>
  <c r="F15" i="1"/>
  <c r="F18" i="1"/>
  <c r="F22" i="1"/>
  <c r="F23" i="1"/>
  <c r="F19" i="1"/>
  <c r="F16" i="1"/>
  <c r="F17" i="1"/>
  <c r="F20" i="1"/>
  <c r="F25" i="1" l="1"/>
</calcChain>
</file>

<file path=xl/sharedStrings.xml><?xml version="1.0" encoding="utf-8"?>
<sst xmlns="http://schemas.openxmlformats.org/spreadsheetml/2006/main" count="35" uniqueCount="34">
  <si>
    <t>Budsjett for Færder 5.1. 2019</t>
  </si>
  <si>
    <t>Sum</t>
  </si>
  <si>
    <t>Prosent</t>
  </si>
  <si>
    <t>Driftsutgifter</t>
  </si>
  <si>
    <t>Antall</t>
  </si>
  <si>
    <t>Utgifter til produksjon /trykking vanlig opplag *(24 sider opplag 12 000 eks)</t>
  </si>
  <si>
    <t>Utgifter til produksjon/trykking sommernr *(24 sider opplag - opplag må sjekkes)</t>
  </si>
  <si>
    <t>Innstikk av giro (gavebrev) *</t>
  </si>
  <si>
    <t>Frakt</t>
  </si>
  <si>
    <t>Sum produksjonskostnader</t>
  </si>
  <si>
    <t>Godtgjørelse redaktør</t>
  </si>
  <si>
    <t>Kontormateriell</t>
  </si>
  <si>
    <t>Bevertning/forpleining redaksjonsmøter</t>
  </si>
  <si>
    <t>Andre driftsutgifter</t>
  </si>
  <si>
    <t>Sum andre utigfter - diverse poster</t>
  </si>
  <si>
    <t>Sum driftsugifter</t>
  </si>
  <si>
    <t>Driftsinntekter</t>
  </si>
  <si>
    <t>Tilskudd fra Nøtterøy menighetsråd</t>
  </si>
  <si>
    <t>Tilskudd fra Teie menighetsråd</t>
  </si>
  <si>
    <t>Tilskudd fra Torød menighetsråd</t>
  </si>
  <si>
    <t>Tilskudd fra Tjøme menighetsråd</t>
  </si>
  <si>
    <t>Tilskudd fra Hvasser menighetsråd</t>
  </si>
  <si>
    <t>Sum tilskudd fra menighetsrådene/fellesråd/fond</t>
  </si>
  <si>
    <t>Giroinntekter/Vipps (basert på erfaringer fra tidligere år)</t>
  </si>
  <si>
    <t>Sponsorinntekt/frivillig abonnement/faste givere</t>
  </si>
  <si>
    <t>Andre inntekter/renteinntekter</t>
  </si>
  <si>
    <t>Sum gaver og andre inntekter</t>
  </si>
  <si>
    <t>Sum driftsinntekter</t>
  </si>
  <si>
    <t>Resultat (negativt resultat vises med positivt fortegn)</t>
  </si>
  <si>
    <t>Overførsel fra fond</t>
  </si>
  <si>
    <t>Resultat</t>
  </si>
  <si>
    <t>Merknader</t>
  </si>
  <si>
    <t>* Det er ikke MVA på produksjonen av bladet</t>
  </si>
  <si>
    <t>Konto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</si>
</sst>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.0\ %"/>
  </numFmts>
  <fonts count="8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charset val="134"/>
      <scheme val="minor"/>
    </font>
    <font>
      <sz val="12"/>
      <color theme="1"/>
      <name val="Calibri"/>
      <family val="2"/>
      <charset val="134"/>
      <scheme val="minor"/>
    </font>
    <font>
      <b/>
      <i/>
      <sz val="12"/>
      <color theme="1"/>
      <name val="Calibri"/>
      <family val="2"/>
      <scheme val="minor"/>
    </font>
    <font>
      <sz val="12"/>
      <color theme="1"/>
      <name val="Calibri"/>
      <family val="2"/>
      <charset val="238"/>
      <scheme val="minor"/>
    </font>
    <font>
      <b/>
      <sz val="12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660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8">
    <xf numFmtId="0" fontId="0" fillId="0" borderId="0" xfId="0"/>
    <xf numFmtId="0" fontId="3" fillId="2" borderId="0" xfId="0" applyFont="1" applyFill="1"/>
    <xf numFmtId="0" fontId="4" fillId="0" borderId="0" xfId="0" applyFont="1"/>
    <xf numFmtId="0" fontId="5" fillId="0" borderId="0" xfId="0" applyFont="1"/>
    <xf numFmtId="0" fontId="6" fillId="0" borderId="0" xfId="0" applyFont="1"/>
    <xf numFmtId="43" fontId="4" fillId="0" borderId="0" xfId="1" applyFont="1"/>
    <xf numFmtId="9" fontId="4" fillId="0" borderId="0" xfId="2" applyFont="1"/>
    <xf numFmtId="0" fontId="6" fillId="0" borderId="1" xfId="0" applyFont="1" applyBorder="1"/>
    <xf numFmtId="0" fontId="4" fillId="0" borderId="1" xfId="0" applyFont="1" applyBorder="1"/>
    <xf numFmtId="43" fontId="4" fillId="0" borderId="1" xfId="1" applyFont="1" applyBorder="1"/>
    <xf numFmtId="9" fontId="4" fillId="0" borderId="1" xfId="2" applyFont="1" applyBorder="1"/>
    <xf numFmtId="0" fontId="2" fillId="0" borderId="0" xfId="0" applyFont="1"/>
    <xf numFmtId="43" fontId="2" fillId="0" borderId="0" xfId="1" applyFont="1"/>
    <xf numFmtId="164" fontId="2" fillId="0" borderId="0" xfId="2" applyNumberFormat="1" applyFont="1"/>
    <xf numFmtId="10" fontId="4" fillId="0" borderId="1" xfId="2" applyNumberFormat="1" applyFont="1" applyBorder="1"/>
    <xf numFmtId="0" fontId="6" fillId="0" borderId="2" xfId="0" applyFont="1" applyBorder="1"/>
    <xf numFmtId="0" fontId="4" fillId="0" borderId="2" xfId="0" applyFont="1" applyBorder="1"/>
    <xf numFmtId="43" fontId="4" fillId="0" borderId="2" xfId="1" applyFont="1" applyBorder="1"/>
    <xf numFmtId="9" fontId="4" fillId="0" borderId="2" xfId="2" applyFont="1" applyBorder="1"/>
    <xf numFmtId="43" fontId="7" fillId="0" borderId="0" xfId="1" applyFont="1"/>
    <xf numFmtId="0" fontId="4" fillId="0" borderId="3" xfId="0" applyFont="1" applyBorder="1"/>
    <xf numFmtId="43" fontId="4" fillId="0" borderId="3" xfId="1" applyFont="1" applyBorder="1"/>
    <xf numFmtId="0" fontId="3" fillId="3" borderId="0" xfId="0" applyFont="1" applyFill="1"/>
    <xf numFmtId="0" fontId="4" fillId="2" borderId="0" xfId="0" applyFont="1" applyFill="1"/>
    <xf numFmtId="0" fontId="1" fillId="0" borderId="0" xfId="0" applyFont="1" applyAlignment="1">
      <alignment vertical="center"/>
    </xf>
    <xf numFmtId="0" fontId="6" fillId="0" borderId="0" xfId="0" applyFont="1" applyFill="1"/>
    <xf numFmtId="0" fontId="4" fillId="0" borderId="0" xfId="0" applyFont="1" applyFill="1"/>
    <xf numFmtId="43" fontId="4" fillId="0" borderId="0" xfId="1" applyFont="1" applyFill="1"/>
  </cellXfs>
  <cellStyles count="3">
    <cellStyle name="Komma" xfId="1" builtinId="3"/>
    <cellStyle name="Normal" xfId="0" builtinId="0"/>
    <cellStyle name="Pros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a-bechm/Library/Containers/com.apple.mail/Data/Library/Mail%20Downloads/2EAE3863-810B-4505-958B-EC7BD0DDA73B/Budsjett%20og%20regnskap%20F&#230;rder%205.1.%202018%20og%202019xls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dsjett 2019"/>
      <sheetName val="Budsjett 2018"/>
      <sheetName val="Regnskap 2018 YTD"/>
      <sheetName val="Budsjettgrunnlag"/>
      <sheetName val="Budsjettgrunnlagg 2019"/>
      <sheetName val="Broreklame"/>
      <sheetName val="Regnskap 15-16"/>
    </sheetNames>
    <sheetDataSet>
      <sheetData sheetId="0"/>
      <sheetData sheetId="1"/>
      <sheetData sheetId="2"/>
      <sheetData sheetId="3">
        <row r="7">
          <cell r="I7">
            <v>6500</v>
          </cell>
        </row>
        <row r="39">
          <cell r="C39">
            <v>500</v>
          </cell>
        </row>
      </sheetData>
      <sheetData sheetId="4"/>
      <sheetData sheetId="5">
        <row r="7">
          <cell r="C7">
            <v>5750</v>
          </cell>
        </row>
      </sheetData>
      <sheetData sheetId="6"/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1"/>
  <sheetViews>
    <sheetView tabSelected="1" topLeftCell="A7" zoomScale="120" zoomScaleNormal="120" workbookViewId="0">
      <selection activeCell="B29" sqref="B29"/>
    </sheetView>
  </sheetViews>
  <sheetFormatPr baseColWidth="10" defaultColWidth="10.83203125" defaultRowHeight="16" x14ac:dyDescent="0.2"/>
  <cols>
    <col min="1" max="1" width="14.33203125" style="2" bestFit="1" customWidth="1"/>
    <col min="2" max="2" width="68.6640625" style="2" bestFit="1" customWidth="1"/>
    <col min="3" max="4" width="10.83203125" style="2"/>
    <col min="5" max="5" width="11.83203125" style="2" bestFit="1" customWidth="1"/>
    <col min="6" max="6" width="11.83203125" style="2" customWidth="1"/>
    <col min="7" max="16384" width="10.83203125" style="2"/>
  </cols>
  <sheetData>
    <row r="1" spans="1:6" x14ac:dyDescent="0.2">
      <c r="A1" s="1" t="s">
        <v>0</v>
      </c>
      <c r="B1" s="23"/>
      <c r="C1" s="1"/>
      <c r="D1" s="1"/>
      <c r="E1" s="1" t="s">
        <v>1</v>
      </c>
      <c r="F1" s="1" t="s">
        <v>2</v>
      </c>
    </row>
    <row r="2" spans="1:6" x14ac:dyDescent="0.2">
      <c r="A2" s="3" t="s">
        <v>33</v>
      </c>
      <c r="B2" s="3" t="s">
        <v>3</v>
      </c>
      <c r="C2" s="3" t="s">
        <v>4</v>
      </c>
      <c r="D2" s="3"/>
      <c r="E2" s="3" t="s">
        <v>1</v>
      </c>
      <c r="F2" s="3"/>
    </row>
    <row r="3" spans="1:6" x14ac:dyDescent="0.2">
      <c r="A3" s="2">
        <v>11402</v>
      </c>
      <c r="B3" s="4" t="s">
        <v>5</v>
      </c>
      <c r="C3" s="2">
        <v>3</v>
      </c>
      <c r="D3" s="5">
        <v>22000</v>
      </c>
      <c r="E3" s="5">
        <f>C3*D3</f>
        <v>66000</v>
      </c>
      <c r="F3" s="6">
        <f>E3/E13</f>
        <v>0.51162790697674421</v>
      </c>
    </row>
    <row r="4" spans="1:6" x14ac:dyDescent="0.2">
      <c r="A4" s="2">
        <v>11402</v>
      </c>
      <c r="B4" s="4" t="s">
        <v>6</v>
      </c>
      <c r="C4" s="2">
        <v>1</v>
      </c>
      <c r="D4" s="5">
        <v>26000</v>
      </c>
      <c r="E4" s="5">
        <f>C4*D4</f>
        <v>26000</v>
      </c>
      <c r="F4" s="6">
        <f>E4/E13</f>
        <v>0.20155038759689922</v>
      </c>
    </row>
    <row r="5" spans="1:6" x14ac:dyDescent="0.2">
      <c r="A5" s="2">
        <v>11403</v>
      </c>
      <c r="B5" s="4" t="s">
        <v>7</v>
      </c>
      <c r="C5" s="2">
        <v>2</v>
      </c>
      <c r="D5" s="5">
        <f>[1]Broreklame!C7</f>
        <v>5750</v>
      </c>
      <c r="E5" s="5">
        <f>C5*D5</f>
        <v>11500</v>
      </c>
      <c r="F5" s="6">
        <f>E5/E13</f>
        <v>8.9147286821705432E-2</v>
      </c>
    </row>
    <row r="6" spans="1:6" x14ac:dyDescent="0.2">
      <c r="A6" s="2">
        <v>11953</v>
      </c>
      <c r="B6" s="4" t="s">
        <v>8</v>
      </c>
      <c r="C6" s="2">
        <v>4</v>
      </c>
      <c r="D6" s="5">
        <v>2000</v>
      </c>
      <c r="E6" s="5">
        <f>C6*D6</f>
        <v>8000</v>
      </c>
      <c r="F6" s="6">
        <f>E6/E13</f>
        <v>6.2015503875968991E-2</v>
      </c>
    </row>
    <row r="7" spans="1:6" x14ac:dyDescent="0.2">
      <c r="A7" s="8"/>
      <c r="B7" s="7" t="s">
        <v>9</v>
      </c>
      <c r="C7" s="8"/>
      <c r="D7" s="9"/>
      <c r="E7" s="9">
        <f>SUM(E3:E6)</f>
        <v>111500</v>
      </c>
      <c r="F7" s="10"/>
    </row>
    <row r="8" spans="1:6" x14ac:dyDescent="0.2">
      <c r="A8" s="2">
        <v>10500</v>
      </c>
      <c r="B8" s="4" t="s">
        <v>10</v>
      </c>
      <c r="C8" s="2">
        <v>4</v>
      </c>
      <c r="D8" s="5">
        <v>2000</v>
      </c>
      <c r="E8" s="5">
        <f>C8*D8</f>
        <v>8000</v>
      </c>
      <c r="F8" s="6">
        <f>E8/E13</f>
        <v>6.2015503875968991E-2</v>
      </c>
    </row>
    <row r="9" spans="1:6" x14ac:dyDescent="0.2">
      <c r="A9" s="2">
        <v>11000</v>
      </c>
      <c r="B9" s="4" t="s">
        <v>11</v>
      </c>
      <c r="C9" s="2">
        <v>1</v>
      </c>
      <c r="D9" s="5">
        <v>1000</v>
      </c>
      <c r="E9" s="5">
        <f>C9*D9</f>
        <v>1000</v>
      </c>
      <c r="F9" s="6">
        <f>E9/E13</f>
        <v>7.7519379844961239E-3</v>
      </c>
    </row>
    <row r="10" spans="1:6" x14ac:dyDescent="0.2">
      <c r="A10" s="2">
        <v>11201</v>
      </c>
      <c r="B10" s="4" t="s">
        <v>12</v>
      </c>
      <c r="C10" s="2">
        <v>4</v>
      </c>
      <c r="D10" s="5">
        <f>[1]Budsjettgrunnlag!C39</f>
        <v>500</v>
      </c>
      <c r="E10" s="5">
        <f>C10*D10</f>
        <v>2000</v>
      </c>
      <c r="F10" s="6">
        <f>E10/E13</f>
        <v>1.5503875968992248E-2</v>
      </c>
    </row>
    <row r="11" spans="1:6" x14ac:dyDescent="0.2">
      <c r="A11" s="2">
        <v>11200</v>
      </c>
      <c r="B11" s="4" t="s">
        <v>13</v>
      </c>
      <c r="C11" s="2">
        <v>1</v>
      </c>
      <c r="D11" s="5">
        <f>[1]Budsjettgrunnlag!I7</f>
        <v>6500</v>
      </c>
      <c r="E11" s="5">
        <f>C11*D11</f>
        <v>6500</v>
      </c>
      <c r="F11" s="6">
        <f>E11/E13</f>
        <v>5.0387596899224806E-2</v>
      </c>
    </row>
    <row r="12" spans="1:6" x14ac:dyDescent="0.2">
      <c r="B12" s="2" t="s">
        <v>14</v>
      </c>
      <c r="D12" s="5"/>
      <c r="E12" s="5">
        <f>SUM(E8:E11)</f>
        <v>17500</v>
      </c>
      <c r="F12" s="6"/>
    </row>
    <row r="13" spans="1:6" ht="17" thickBot="1" x14ac:dyDescent="0.25">
      <c r="A13" s="16"/>
      <c r="B13" s="15" t="s">
        <v>15</v>
      </c>
      <c r="C13" s="16"/>
      <c r="D13" s="17"/>
      <c r="E13" s="17">
        <f>SUM(E7:E11)</f>
        <v>129000</v>
      </c>
      <c r="F13" s="18">
        <f>SUM(F3:F11)</f>
        <v>1.0000000000000002</v>
      </c>
    </row>
    <row r="14" spans="1:6" x14ac:dyDescent="0.2">
      <c r="B14" s="3" t="s">
        <v>16</v>
      </c>
      <c r="D14" s="5"/>
      <c r="E14" s="5"/>
      <c r="F14" s="5"/>
    </row>
    <row r="15" spans="1:6" x14ac:dyDescent="0.2">
      <c r="A15" s="2">
        <v>18500</v>
      </c>
      <c r="B15" s="11" t="s">
        <v>17</v>
      </c>
      <c r="C15" s="11">
        <v>1</v>
      </c>
      <c r="D15" s="12">
        <v>-15000</v>
      </c>
      <c r="E15" s="12">
        <f>D15*C15</f>
        <v>-15000</v>
      </c>
      <c r="F15" s="13">
        <f>E15/E25</f>
        <v>0.11627906976744186</v>
      </c>
    </row>
    <row r="16" spans="1:6" x14ac:dyDescent="0.2">
      <c r="A16" s="2">
        <v>18501</v>
      </c>
      <c r="B16" s="11" t="s">
        <v>18</v>
      </c>
      <c r="C16" s="11">
        <v>1</v>
      </c>
      <c r="D16" s="12">
        <v>-15000</v>
      </c>
      <c r="E16" s="12">
        <f t="shared" ref="E16:E19" si="0">D16*C16</f>
        <v>-15000</v>
      </c>
      <c r="F16" s="13">
        <f>E16/E25</f>
        <v>0.11627906976744186</v>
      </c>
    </row>
    <row r="17" spans="1:8" x14ac:dyDescent="0.2">
      <c r="A17" s="2">
        <v>18502</v>
      </c>
      <c r="B17" s="11" t="s">
        <v>19</v>
      </c>
      <c r="C17" s="11">
        <v>1</v>
      </c>
      <c r="D17" s="12">
        <v>-7500</v>
      </c>
      <c r="E17" s="12">
        <f t="shared" si="0"/>
        <v>-7500</v>
      </c>
      <c r="F17" s="13">
        <f>E17/E25</f>
        <v>5.8139534883720929E-2</v>
      </c>
    </row>
    <row r="18" spans="1:8" x14ac:dyDescent="0.2">
      <c r="A18" s="2">
        <v>18503</v>
      </c>
      <c r="B18" s="11" t="s">
        <v>20</v>
      </c>
      <c r="C18" s="11">
        <v>1</v>
      </c>
      <c r="D18" s="12">
        <v>-7500</v>
      </c>
      <c r="E18" s="12">
        <f>D18</f>
        <v>-7500</v>
      </c>
      <c r="F18" s="13">
        <f>E18/E25</f>
        <v>5.8139534883720929E-2</v>
      </c>
    </row>
    <row r="19" spans="1:8" x14ac:dyDescent="0.2">
      <c r="A19" s="2">
        <v>18504</v>
      </c>
      <c r="B19" s="11" t="s">
        <v>21</v>
      </c>
      <c r="C19" s="11">
        <v>1</v>
      </c>
      <c r="D19" s="12">
        <v>-4000</v>
      </c>
      <c r="E19" s="12">
        <f t="shared" si="0"/>
        <v>-4000</v>
      </c>
      <c r="F19" s="13">
        <f>E19/E25</f>
        <v>3.1007751937984496E-2</v>
      </c>
    </row>
    <row r="20" spans="1:8" x14ac:dyDescent="0.2">
      <c r="B20" s="7" t="s">
        <v>22</v>
      </c>
      <c r="C20" s="8"/>
      <c r="D20" s="9"/>
      <c r="E20" s="9">
        <f>SUM(E15:E19)</f>
        <v>-49000</v>
      </c>
      <c r="F20" s="14">
        <f>E20/E25</f>
        <v>0.37984496124031009</v>
      </c>
    </row>
    <row r="21" spans="1:8" x14ac:dyDescent="0.2">
      <c r="A21" s="2">
        <v>18700</v>
      </c>
      <c r="B21" s="4" t="s">
        <v>23</v>
      </c>
      <c r="C21" s="2">
        <v>1</v>
      </c>
      <c r="D21" s="5">
        <v>-52000</v>
      </c>
      <c r="E21" s="5">
        <f>C21*D21</f>
        <v>-52000</v>
      </c>
      <c r="F21" s="6">
        <f>E21/E25</f>
        <v>0.40310077519379844</v>
      </c>
    </row>
    <row r="22" spans="1:8" x14ac:dyDescent="0.2">
      <c r="A22" s="2">
        <v>18701</v>
      </c>
      <c r="B22" s="25" t="s">
        <v>24</v>
      </c>
      <c r="C22" s="26">
        <v>4</v>
      </c>
      <c r="D22" s="27">
        <v>-7000</v>
      </c>
      <c r="E22" s="5">
        <f>C22*D22</f>
        <v>-28000</v>
      </c>
      <c r="F22" s="6">
        <f>E22/E25</f>
        <v>0.21705426356589147</v>
      </c>
    </row>
    <row r="23" spans="1:8" x14ac:dyDescent="0.2">
      <c r="A23" s="2">
        <v>19000</v>
      </c>
      <c r="B23" s="4" t="s">
        <v>25</v>
      </c>
      <c r="D23" s="5">
        <v>0</v>
      </c>
      <c r="E23" s="5">
        <f>C23*D23</f>
        <v>0</v>
      </c>
      <c r="F23" s="6">
        <f>E23/E25</f>
        <v>0</v>
      </c>
    </row>
    <row r="24" spans="1:8" x14ac:dyDescent="0.2">
      <c r="A24" s="8"/>
      <c r="B24" s="7" t="s">
        <v>26</v>
      </c>
      <c r="C24" s="8"/>
      <c r="D24" s="9"/>
      <c r="E24" s="9">
        <f>SUM(E21:E23)</f>
        <v>-80000</v>
      </c>
      <c r="F24" s="14">
        <f>E24/E25</f>
        <v>0.62015503875968991</v>
      </c>
    </row>
    <row r="25" spans="1:8" ht="17" thickBot="1" x14ac:dyDescent="0.25">
      <c r="A25" s="16"/>
      <c r="B25" s="15" t="s">
        <v>27</v>
      </c>
      <c r="C25" s="16"/>
      <c r="D25" s="17"/>
      <c r="E25" s="17">
        <f>E20+E24</f>
        <v>-129000</v>
      </c>
      <c r="F25" s="18">
        <f>F20+F24</f>
        <v>1</v>
      </c>
    </row>
    <row r="26" spans="1:8" x14ac:dyDescent="0.2">
      <c r="D26" s="5"/>
      <c r="E26" s="5"/>
      <c r="F26" s="5"/>
    </row>
    <row r="27" spans="1:8" x14ac:dyDescent="0.2">
      <c r="B27" s="3" t="s">
        <v>28</v>
      </c>
      <c r="D27" s="5"/>
      <c r="E27" s="19">
        <f>E13+E25</f>
        <v>0</v>
      </c>
      <c r="F27" s="5"/>
    </row>
    <row r="28" spans="1:8" x14ac:dyDescent="0.2">
      <c r="B28" s="2" t="s">
        <v>29</v>
      </c>
      <c r="D28" s="5"/>
      <c r="E28" s="5">
        <v>0</v>
      </c>
      <c r="F28" s="5"/>
    </row>
    <row r="29" spans="1:8" ht="17" thickBot="1" x14ac:dyDescent="0.25">
      <c r="B29" s="20" t="s">
        <v>30</v>
      </c>
      <c r="C29" s="20"/>
      <c r="D29" s="21"/>
      <c r="E29" s="21">
        <f>E27+E28</f>
        <v>0</v>
      </c>
      <c r="F29" s="21"/>
    </row>
    <row r="30" spans="1:8" ht="17" thickTop="1" x14ac:dyDescent="0.2">
      <c r="D30" s="5"/>
      <c r="E30" s="5"/>
      <c r="F30" s="5"/>
    </row>
    <row r="31" spans="1:8" x14ac:dyDescent="0.2">
      <c r="B31" s="3" t="s">
        <v>31</v>
      </c>
    </row>
    <row r="32" spans="1:8" x14ac:dyDescent="0.2">
      <c r="H32" s="24"/>
    </row>
    <row r="33" spans="2:8" x14ac:dyDescent="0.2">
      <c r="B33" s="22" t="s">
        <v>32</v>
      </c>
      <c r="H33" s="24"/>
    </row>
    <row r="34" spans="2:8" x14ac:dyDescent="0.2">
      <c r="H34" s="24"/>
    </row>
    <row r="35" spans="2:8" x14ac:dyDescent="0.2">
      <c r="H35" s="24"/>
    </row>
    <row r="36" spans="2:8" x14ac:dyDescent="0.2">
      <c r="H36" s="24"/>
    </row>
    <row r="37" spans="2:8" x14ac:dyDescent="0.2">
      <c r="H37" s="24"/>
    </row>
    <row r="38" spans="2:8" x14ac:dyDescent="0.2">
      <c r="H38" s="24"/>
    </row>
    <row r="39" spans="2:8" x14ac:dyDescent="0.2">
      <c r="H39" s="24"/>
    </row>
    <row r="40" spans="2:8" x14ac:dyDescent="0.2">
      <c r="H40" s="24"/>
    </row>
    <row r="41" spans="2:8" x14ac:dyDescent="0.2">
      <c r="H41" s="24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Geir Arne Bechmann</dc:creator>
  <cp:lastModifiedBy>Geir Arne Bechmann</cp:lastModifiedBy>
  <dcterms:created xsi:type="dcterms:W3CDTF">2019-01-16T12:31:11Z</dcterms:created>
  <dcterms:modified xsi:type="dcterms:W3CDTF">2019-01-31T12:26:30Z</dcterms:modified>
</cp:coreProperties>
</file>