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gk676_kirken_no/Documents/Dokumenter/Geir Endre div/"/>
    </mc:Choice>
  </mc:AlternateContent>
  <xr:revisionPtr revIDLastSave="0" documentId="8_{7D86F83F-1765-4938-9DAC-6B2ABC869838}" xr6:coauthVersionLast="47" xr6:coauthVersionMax="47" xr10:uidLastSave="{00000000-0000-0000-0000-000000000000}"/>
  <bookViews>
    <workbookView xWindow="28680" yWindow="-120" windowWidth="29040" windowHeight="15720" xr2:uid="{1A0F2B0E-54CB-4725-ABAE-1EA840D443A9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G28" i="1"/>
  <c r="F28" i="1"/>
  <c r="G24" i="1"/>
  <c r="A28" i="1" l="1"/>
  <c r="A6" i="1"/>
  <c r="B6" i="1"/>
  <c r="C6" i="1"/>
  <c r="G6" i="1"/>
  <c r="A7" i="1"/>
  <c r="B7" i="1"/>
  <c r="C7" i="1"/>
  <c r="E7" i="1"/>
  <c r="G7" i="1"/>
  <c r="A8" i="1"/>
  <c r="B8" i="1"/>
  <c r="C8" i="1"/>
  <c r="E8" i="1"/>
  <c r="G8" i="1"/>
</calcChain>
</file>

<file path=xl/sharedStrings.xml><?xml version="1.0" encoding="utf-8"?>
<sst xmlns="http://schemas.openxmlformats.org/spreadsheetml/2006/main" count="64" uniqueCount="54">
  <si>
    <t>Bjørgvin</t>
  </si>
  <si>
    <t>Mottaker</t>
  </si>
  <si>
    <t>Org.nummer</t>
  </si>
  <si>
    <t>Bankkonto</t>
  </si>
  <si>
    <t xml:space="preserve">Tildelt beløp </t>
  </si>
  <si>
    <t>Fråtrekk grunna mindreforbruk 2023</t>
  </si>
  <si>
    <t>Sum til utbetaling</t>
  </si>
  <si>
    <t>Utbetalings-dato</t>
  </si>
  <si>
    <t>Voss kyrkjelege fellesråd</t>
  </si>
  <si>
    <t>xxxx.xx.x5293</t>
  </si>
  <si>
    <t>Askøy kyrkjelege fellesråd</t>
  </si>
  <si>
    <t>xxxx.xx.x9970</t>
  </si>
  <si>
    <t>Bispedøme:</t>
  </si>
  <si>
    <t>Bergen kirkelige fellesråd</t>
  </si>
  <si>
    <t>xxxx.xx.x2978</t>
  </si>
  <si>
    <t>Diakoni (DIA), Kyrkjeleg undervisning (KAT) og kyrkjemusikk (kmus)</t>
  </si>
  <si>
    <t>Gjeld tilskot til:</t>
  </si>
  <si>
    <t>Sunnfjord kyrkjelege fellesråd</t>
  </si>
  <si>
    <t>Bømlo kyrkjelege fellesråd</t>
  </si>
  <si>
    <t>Gloppen kyrkjelege fellesråd</t>
  </si>
  <si>
    <t>Ullensvang kyrkjelege fellesråd</t>
  </si>
  <si>
    <t>Øygarden kyrkjelege fellesråd</t>
  </si>
  <si>
    <t>Sogndal kyrkjelege fellesråd</t>
  </si>
  <si>
    <t>Alver kyrkjelege fellesråd</t>
  </si>
  <si>
    <t>xxxx.xx.x1308</t>
  </si>
  <si>
    <t>xxxx.xx.x7082</t>
  </si>
  <si>
    <t>xxxx.xx.x5388</t>
  </si>
  <si>
    <t>xxxx.xx.x5976</t>
  </si>
  <si>
    <t>xxxx.xx.x6515</t>
  </si>
  <si>
    <t>xxxx.xx.x1206</t>
  </si>
  <si>
    <t>xxxx.xx.x9545</t>
  </si>
  <si>
    <t>Stilling, evt prosjektnamn</t>
  </si>
  <si>
    <t>Diakon Luster</t>
  </si>
  <si>
    <t>Kateket Askøy</t>
  </si>
  <si>
    <t>Kyrkjelydspedagog Austevoll</t>
  </si>
  <si>
    <t>Diakoner Bergen</t>
  </si>
  <si>
    <t>Diakon Voss</t>
  </si>
  <si>
    <t>2 x diakon Askøy</t>
  </si>
  <si>
    <t>Kateketer Bergen</t>
  </si>
  <si>
    <t>Kyrkjemusikk Bergen domkirke</t>
  </si>
  <si>
    <t>Diakon Førde og Gaular</t>
  </si>
  <si>
    <t>Diakon Bømlo</t>
  </si>
  <si>
    <t>Diakon Gloppen, 50% stilling</t>
  </si>
  <si>
    <t>Diakon Ullensvang</t>
  </si>
  <si>
    <t>Diakon Fjell og diakonimedarb Sund, 80% still.</t>
  </si>
  <si>
    <t>Diakon Sogndal</t>
  </si>
  <si>
    <t xml:space="preserve">Diakon Meland 75% stilling, Radøy 60 % stilling </t>
  </si>
  <si>
    <r>
      <t xml:space="preserve">Oversikt utbetalt tilskot 2024, </t>
    </r>
    <r>
      <rPr>
        <b/>
        <sz val="14"/>
        <color theme="1"/>
        <rFont val="Calibri"/>
        <family val="2"/>
        <scheme val="minor"/>
      </rPr>
      <t>ordna etter utbetalingsdato</t>
    </r>
  </si>
  <si>
    <t>Kateket Førde</t>
  </si>
  <si>
    <t>Kvam kyrkjelege fellesråd</t>
  </si>
  <si>
    <t>xxxx.xx.x0472</t>
  </si>
  <si>
    <t>Kateket Kvam</t>
  </si>
  <si>
    <t>Kyrkjelydspedagog Bømlo</t>
  </si>
  <si>
    <t>Kateket Fjell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</si>
</sst>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&quot;kr&quot;\ * #,##0_-;\-&quot;kr&quot;\ * #,##0_-;_-&quot;kr&quot;\ 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164" fontId="0" fillId="0" borderId="0" xfId="1" applyNumberFormat="1" applyFont="1"/>
    <xf numFmtId="14" fontId="0" fillId="0" borderId="0" xfId="0" applyNumberFormat="1"/>
    <xf numFmtId="3" fontId="0" fillId="3" borderId="2" xfId="0" applyNumberFormat="1" applyFill="1" applyBorder="1"/>
    <xf numFmtId="164" fontId="0" fillId="3" borderId="2" xfId="1" applyNumberFormat="1" applyFont="1" applyFill="1" applyBorder="1"/>
    <xf numFmtId="14" fontId="0" fillId="3" borderId="2" xfId="0" applyNumberFormat="1" applyFill="1" applyBorder="1"/>
    <xf numFmtId="3" fontId="0" fillId="4" borderId="2" xfId="0" applyNumberFormat="1" applyFill="1" applyBorder="1"/>
    <xf numFmtId="164" fontId="0" fillId="4" borderId="2" xfId="1" applyNumberFormat="1" applyFont="1" applyFill="1" applyBorder="1"/>
    <xf numFmtId="14" fontId="0" fillId="4" borderId="2" xfId="0" applyNumberFormat="1" applyFill="1" applyBorder="1"/>
    <xf numFmtId="0" fontId="0" fillId="5" borderId="2" xfId="0" applyFill="1" applyBorder="1"/>
    <xf numFmtId="164" fontId="0" fillId="5" borderId="2" xfId="1" applyNumberFormat="1" applyFont="1" applyFill="1" applyBorder="1"/>
    <xf numFmtId="14" fontId="0" fillId="5" borderId="2" xfId="0" applyNumberFormat="1" applyFill="1" applyBorder="1"/>
    <xf numFmtId="3" fontId="0" fillId="6" borderId="2" xfId="0" applyNumberFormat="1" applyFill="1" applyBorder="1"/>
    <xf numFmtId="164" fontId="0" fillId="6" borderId="2" xfId="1" applyNumberFormat="1" applyFont="1" applyFill="1" applyBorder="1"/>
    <xf numFmtId="14" fontId="0" fillId="6" borderId="2" xfId="0" applyNumberFormat="1" applyFill="1" applyBorder="1"/>
    <xf numFmtId="0" fontId="4" fillId="2" borderId="0" xfId="0" applyFont="1" applyFill="1"/>
    <xf numFmtId="164" fontId="0" fillId="7" borderId="0" xfId="1" applyNumberFormat="1" applyFont="1" applyFill="1"/>
    <xf numFmtId="14" fontId="0" fillId="7" borderId="0" xfId="0" applyNumberFormat="1" applyFill="1"/>
    <xf numFmtId="0" fontId="2" fillId="2" borderId="2" xfId="0" applyFont="1" applyFill="1" applyBorder="1" applyAlignment="1">
      <alignment wrapText="1"/>
    </xf>
    <xf numFmtId="164" fontId="2" fillId="2" borderId="2" xfId="1" applyNumberFormat="1" applyFont="1" applyFill="1" applyBorder="1" applyAlignment="1">
      <alignment wrapText="1"/>
    </xf>
    <xf numFmtId="14" fontId="2" fillId="2" borderId="2" xfId="0" applyNumberFormat="1" applyFont="1" applyFill="1" applyBorder="1" applyAlignment="1">
      <alignment wrapText="1"/>
    </xf>
    <xf numFmtId="3" fontId="0" fillId="8" borderId="2" xfId="0" applyNumberFormat="1" applyFill="1" applyBorder="1"/>
    <xf numFmtId="164" fontId="0" fillId="8" borderId="2" xfId="1" applyNumberFormat="1" applyFont="1" applyFill="1" applyBorder="1"/>
    <xf numFmtId="14" fontId="0" fillId="8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4" borderId="2" xfId="0" applyFill="1" applyBorder="1"/>
    <xf numFmtId="165" fontId="0" fillId="3" borderId="2" xfId="2" applyNumberFormat="1" applyFont="1" applyFill="1" applyBorder="1" applyAlignment="1">
      <alignment horizontal="center"/>
    </xf>
    <xf numFmtId="165" fontId="0" fillId="4" borderId="2" xfId="2" applyNumberFormat="1" applyFon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165" fontId="0" fillId="3" borderId="2" xfId="2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</cellXfs>
  <cellStyles count="3">
    <cellStyle name="Komma" xfId="2" builtinId="3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nnorskekirke.sharepoint.com/sites/konomiTeam/Delte%20dokumenter/General/270%20-%20Bj&#248;rgvin/Tilskudd/&#197;R%202024/Hjelpefil%20TOL%202024-1_270.xlsx" TargetMode="External"/><Relationship Id="rId1" Type="http://schemas.openxmlformats.org/officeDocument/2006/relationships/externalLinkPath" Target="https://dennorskekirke.sharepoint.com/sites/konomiTeam/Delte%20dokumenter/General/270%20-%20Bj&#248;rgvin/Tilskudd/&#197;R%202024/Hjelpefil%20TOL%202024-1_2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vedark"/>
      <sheetName val="Drag&amp;drop"/>
      <sheetName val="Leverandører i Xledger"/>
      <sheetName val="Til hjemmeside"/>
    </sheetNames>
    <sheetDataSet>
      <sheetData sheetId="0">
        <row r="12">
          <cell r="B12" t="str">
            <v xml:space="preserve">Austevoll sokn </v>
          </cell>
        </row>
        <row r="24">
          <cell r="B24" t="str">
            <v>Luster kyrkjelege fellesråd</v>
          </cell>
          <cell r="C24">
            <v>976996224</v>
          </cell>
          <cell r="F24">
            <v>369000</v>
          </cell>
          <cell r="K24" t="str">
            <v>xxxx.xx.x8461</v>
          </cell>
        </row>
        <row r="26">
          <cell r="B26" t="str">
            <v>Askøy kyrkjelege fellesråd</v>
          </cell>
          <cell r="C26">
            <v>976995252</v>
          </cell>
          <cell r="F26">
            <v>780000</v>
          </cell>
          <cell r="K26" t="str">
            <v>xxxx.xx.x9970</v>
          </cell>
        </row>
        <row r="27">
          <cell r="B27" t="str">
            <v xml:space="preserve">Austevoll sokn </v>
          </cell>
          <cell r="C27">
            <v>876995182</v>
          </cell>
          <cell r="F27">
            <v>702000</v>
          </cell>
          <cell r="K27" t="str">
            <v>xxxx.xx.x0032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1729-FB52-4511-8667-09459A9CC655}">
  <sheetPr>
    <pageSetUpPr fitToPage="1"/>
  </sheetPr>
  <dimension ref="A1:H28"/>
  <sheetViews>
    <sheetView tabSelected="1" workbookViewId="0">
      <selection activeCell="F28" sqref="F28"/>
    </sheetView>
  </sheetViews>
  <sheetFormatPr baseColWidth="10" defaultRowHeight="14.5" x14ac:dyDescent="0.35"/>
  <cols>
    <col min="1" max="1" width="26.453125" customWidth="1"/>
    <col min="2" max="2" width="12" customWidth="1"/>
    <col min="3" max="3" width="13.36328125" customWidth="1"/>
    <col min="4" max="4" width="40.6328125" customWidth="1"/>
    <col min="5" max="5" width="12.90625" customWidth="1"/>
    <col min="6" max="6" width="18.08984375" customWidth="1"/>
    <col min="7" max="7" width="14.36328125" customWidth="1"/>
  </cols>
  <sheetData>
    <row r="1" spans="1:8" ht="23.5" x14ac:dyDescent="0.55000000000000004">
      <c r="A1" s="1" t="s">
        <v>47</v>
      </c>
      <c r="B1" s="2"/>
      <c r="C1" s="2"/>
      <c r="D1" s="2"/>
      <c r="E1" s="3"/>
      <c r="F1" s="3"/>
      <c r="G1" s="19"/>
      <c r="H1" s="20"/>
    </row>
    <row r="2" spans="1:8" ht="14.4" customHeight="1" x14ac:dyDescent="0.35">
      <c r="A2" s="18" t="s">
        <v>12</v>
      </c>
      <c r="B2" s="34" t="s">
        <v>0</v>
      </c>
      <c r="C2" s="35"/>
      <c r="D2" s="35"/>
      <c r="E2" s="35"/>
      <c r="F2" s="35"/>
      <c r="G2" s="4"/>
      <c r="H2" s="5"/>
    </row>
    <row r="3" spans="1:8" ht="15.5" x14ac:dyDescent="0.35">
      <c r="A3" s="18" t="s">
        <v>16</v>
      </c>
      <c r="B3" s="34" t="s">
        <v>15</v>
      </c>
      <c r="C3" s="35"/>
      <c r="D3" s="35"/>
      <c r="E3" s="35"/>
      <c r="F3" s="35"/>
      <c r="G3" s="4"/>
      <c r="H3" s="5"/>
    </row>
    <row r="4" spans="1:8" x14ac:dyDescent="0.35">
      <c r="E4" s="4"/>
      <c r="F4" s="4"/>
      <c r="G4" s="4"/>
      <c r="H4" s="5"/>
    </row>
    <row r="5" spans="1:8" ht="33" customHeight="1" x14ac:dyDescent="0.35">
      <c r="A5" s="21" t="s">
        <v>1</v>
      </c>
      <c r="B5" s="21" t="s">
        <v>2</v>
      </c>
      <c r="C5" s="21" t="s">
        <v>3</v>
      </c>
      <c r="D5" s="21" t="s">
        <v>31</v>
      </c>
      <c r="E5" s="22" t="s">
        <v>4</v>
      </c>
      <c r="F5" s="22" t="s">
        <v>5</v>
      </c>
      <c r="G5" s="22" t="s">
        <v>6</v>
      </c>
      <c r="H5" s="23" t="s">
        <v>7</v>
      </c>
    </row>
    <row r="6" spans="1:8" x14ac:dyDescent="0.35">
      <c r="A6" s="6" t="str">
        <f>[1]Hovedark!B24</f>
        <v>Luster kyrkjelege fellesråd</v>
      </c>
      <c r="B6" s="6">
        <f>[1]Hovedark!C24</f>
        <v>976996224</v>
      </c>
      <c r="C6" s="6" t="str">
        <f>[1]Hovedark!K24</f>
        <v>xxxx.xx.x8461</v>
      </c>
      <c r="D6" s="6" t="s">
        <v>32</v>
      </c>
      <c r="E6" s="6">
        <v>400000</v>
      </c>
      <c r="F6" s="7">
        <v>31000</v>
      </c>
      <c r="G6" s="7">
        <f>[1]Hovedark!F24</f>
        <v>369000</v>
      </c>
      <c r="H6" s="8">
        <v>45392</v>
      </c>
    </row>
    <row r="7" spans="1:8" x14ac:dyDescent="0.35">
      <c r="A7" s="9" t="str">
        <f>[1]Hovedark!B26</f>
        <v>Askøy kyrkjelege fellesråd</v>
      </c>
      <c r="B7" s="9">
        <f>[1]Hovedark!C26</f>
        <v>976995252</v>
      </c>
      <c r="C7" s="9" t="str">
        <f>[1]Hovedark!K26</f>
        <v>xxxx.xx.x9970</v>
      </c>
      <c r="D7" s="9" t="s">
        <v>33</v>
      </c>
      <c r="E7" s="9">
        <f>[1]Hovedark!F26</f>
        <v>780000</v>
      </c>
      <c r="F7" s="10">
        <v>0</v>
      </c>
      <c r="G7" s="10">
        <f>[1]Hovedark!F26</f>
        <v>780000</v>
      </c>
      <c r="H7" s="11">
        <v>45392</v>
      </c>
    </row>
    <row r="8" spans="1:8" x14ac:dyDescent="0.35">
      <c r="A8" s="9" t="str">
        <f>[1]Hovedark!B27</f>
        <v xml:space="preserve">Austevoll sokn </v>
      </c>
      <c r="B8" s="9">
        <f>[1]Hovedark!C27</f>
        <v>876995182</v>
      </c>
      <c r="C8" s="9" t="str">
        <f>[1]Hovedark!K27</f>
        <v>xxxx.xx.x0032</v>
      </c>
      <c r="D8" s="9" t="s">
        <v>34</v>
      </c>
      <c r="E8" s="9">
        <f>[1]Hovedark!F27</f>
        <v>702000</v>
      </c>
      <c r="F8" s="10">
        <v>0</v>
      </c>
      <c r="G8" s="10">
        <f>[1]Hovedark!F27</f>
        <v>702000</v>
      </c>
      <c r="H8" s="11">
        <v>45392</v>
      </c>
    </row>
    <row r="9" spans="1:8" x14ac:dyDescent="0.35">
      <c r="A9" s="15"/>
      <c r="B9" s="15"/>
      <c r="C9" s="15"/>
      <c r="D9" s="15"/>
      <c r="E9" s="15"/>
      <c r="F9" s="16"/>
      <c r="G9" s="16"/>
      <c r="H9" s="17"/>
    </row>
    <row r="10" spans="1:8" x14ac:dyDescent="0.35">
      <c r="A10" s="6" t="s">
        <v>13</v>
      </c>
      <c r="B10" s="6">
        <v>976994434</v>
      </c>
      <c r="C10" s="6" t="s">
        <v>14</v>
      </c>
      <c r="D10" s="6" t="s">
        <v>35</v>
      </c>
      <c r="E10" s="6">
        <v>3000000</v>
      </c>
      <c r="F10" s="7">
        <v>344600</v>
      </c>
      <c r="G10" s="7">
        <v>2655400</v>
      </c>
      <c r="H10" s="8">
        <v>45417</v>
      </c>
    </row>
    <row r="11" spans="1:8" x14ac:dyDescent="0.35">
      <c r="A11" s="6" t="s">
        <v>8</v>
      </c>
      <c r="B11" s="6">
        <v>976995031</v>
      </c>
      <c r="C11" s="6" t="s">
        <v>9</v>
      </c>
      <c r="D11" s="6" t="s">
        <v>36</v>
      </c>
      <c r="E11" s="6">
        <v>400000</v>
      </c>
      <c r="F11" s="7">
        <v>0</v>
      </c>
      <c r="G11" s="7">
        <v>400000</v>
      </c>
      <c r="H11" s="8">
        <v>45417</v>
      </c>
    </row>
    <row r="12" spans="1:8" x14ac:dyDescent="0.35">
      <c r="A12" s="6" t="s">
        <v>10</v>
      </c>
      <c r="B12" s="6">
        <v>976995252</v>
      </c>
      <c r="C12" s="6" t="s">
        <v>11</v>
      </c>
      <c r="D12" s="6" t="s">
        <v>37</v>
      </c>
      <c r="E12" s="6">
        <v>800000</v>
      </c>
      <c r="F12" s="7">
        <v>0</v>
      </c>
      <c r="G12" s="7">
        <v>800000</v>
      </c>
      <c r="H12" s="8">
        <v>45417</v>
      </c>
    </row>
    <row r="13" spans="1:8" x14ac:dyDescent="0.35">
      <c r="A13" s="9" t="s">
        <v>13</v>
      </c>
      <c r="B13" s="9">
        <v>976994434</v>
      </c>
      <c r="C13" s="9" t="s">
        <v>14</v>
      </c>
      <c r="D13" s="9" t="s">
        <v>38</v>
      </c>
      <c r="E13" s="9">
        <v>6942000</v>
      </c>
      <c r="F13" s="10">
        <v>0</v>
      </c>
      <c r="G13" s="10">
        <v>6942000</v>
      </c>
      <c r="H13" s="11">
        <v>45417</v>
      </c>
    </row>
    <row r="14" spans="1:8" x14ac:dyDescent="0.35">
      <c r="A14" s="24" t="s">
        <v>13</v>
      </c>
      <c r="B14" s="24">
        <v>976994434</v>
      </c>
      <c r="C14" s="24" t="s">
        <v>14</v>
      </c>
      <c r="D14" s="24" t="s">
        <v>39</v>
      </c>
      <c r="E14" s="24">
        <v>160000</v>
      </c>
      <c r="F14" s="25">
        <v>0</v>
      </c>
      <c r="G14" s="25">
        <v>160000</v>
      </c>
      <c r="H14" s="26">
        <v>45417</v>
      </c>
    </row>
    <row r="15" spans="1:8" x14ac:dyDescent="0.35">
      <c r="A15" s="15"/>
      <c r="B15" s="15"/>
      <c r="C15" s="15"/>
      <c r="D15" s="15"/>
      <c r="E15" s="15"/>
      <c r="F15" s="16"/>
      <c r="G15" s="16"/>
      <c r="H15" s="17"/>
    </row>
    <row r="16" spans="1:8" x14ac:dyDescent="0.35">
      <c r="A16" s="27" t="s">
        <v>17</v>
      </c>
      <c r="B16" s="30">
        <v>921865686</v>
      </c>
      <c r="C16" s="6" t="s">
        <v>24</v>
      </c>
      <c r="D16" s="27" t="s">
        <v>40</v>
      </c>
      <c r="E16" s="6">
        <v>800000</v>
      </c>
      <c r="F16" s="7">
        <v>0</v>
      </c>
      <c r="G16" s="7">
        <v>800000</v>
      </c>
      <c r="H16" s="8">
        <v>45442</v>
      </c>
    </row>
    <row r="17" spans="1:8" x14ac:dyDescent="0.35">
      <c r="A17" s="28" t="s">
        <v>18</v>
      </c>
      <c r="B17" s="33">
        <v>976994647</v>
      </c>
      <c r="C17" s="6" t="s">
        <v>25</v>
      </c>
      <c r="D17" s="27" t="s">
        <v>41</v>
      </c>
      <c r="E17" s="6">
        <v>400000</v>
      </c>
      <c r="F17" s="7">
        <v>0</v>
      </c>
      <c r="G17" s="7">
        <v>400000</v>
      </c>
      <c r="H17" s="8">
        <v>45442</v>
      </c>
    </row>
    <row r="18" spans="1:8" x14ac:dyDescent="0.35">
      <c r="A18" s="27" t="s">
        <v>19</v>
      </c>
      <c r="B18" s="30">
        <v>976996690</v>
      </c>
      <c r="C18" s="6" t="s">
        <v>26</v>
      </c>
      <c r="D18" s="27" t="s">
        <v>42</v>
      </c>
      <c r="E18" s="6">
        <v>200000</v>
      </c>
      <c r="F18" s="7">
        <v>0</v>
      </c>
      <c r="G18" s="7">
        <v>200000</v>
      </c>
      <c r="H18" s="8">
        <v>45442</v>
      </c>
    </row>
    <row r="19" spans="1:8" x14ac:dyDescent="0.35">
      <c r="A19" s="27" t="s">
        <v>20</v>
      </c>
      <c r="B19" s="30">
        <v>922708029</v>
      </c>
      <c r="C19" s="6" t="s">
        <v>27</v>
      </c>
      <c r="D19" s="27" t="s">
        <v>43</v>
      </c>
      <c r="E19" s="6">
        <v>400000</v>
      </c>
      <c r="F19" s="7">
        <v>0</v>
      </c>
      <c r="G19" s="7">
        <v>400000</v>
      </c>
      <c r="H19" s="8">
        <v>45442</v>
      </c>
    </row>
    <row r="20" spans="1:8" x14ac:dyDescent="0.35">
      <c r="A20" s="27" t="s">
        <v>21</v>
      </c>
      <c r="B20" s="30">
        <v>976995430</v>
      </c>
      <c r="C20" s="6" t="s">
        <v>28</v>
      </c>
      <c r="D20" s="27" t="s">
        <v>44</v>
      </c>
      <c r="E20" s="6">
        <v>720000</v>
      </c>
      <c r="F20" s="7">
        <v>0</v>
      </c>
      <c r="G20" s="7">
        <v>720000</v>
      </c>
      <c r="H20" s="8">
        <v>45442</v>
      </c>
    </row>
    <row r="21" spans="1:8" x14ac:dyDescent="0.35">
      <c r="A21" s="27" t="s">
        <v>22</v>
      </c>
      <c r="B21" s="30">
        <v>922249873</v>
      </c>
      <c r="C21" s="6" t="s">
        <v>29</v>
      </c>
      <c r="D21" s="27" t="s">
        <v>45</v>
      </c>
      <c r="E21" s="6">
        <v>400000</v>
      </c>
      <c r="F21" s="7">
        <v>0</v>
      </c>
      <c r="G21" s="7">
        <v>400000</v>
      </c>
      <c r="H21" s="8">
        <v>45442</v>
      </c>
    </row>
    <row r="22" spans="1:8" x14ac:dyDescent="0.35">
      <c r="A22" s="27" t="s">
        <v>23</v>
      </c>
      <c r="B22" s="30">
        <v>923026150</v>
      </c>
      <c r="C22" s="6" t="s">
        <v>30</v>
      </c>
      <c r="D22" s="27" t="s">
        <v>46</v>
      </c>
      <c r="E22" s="6">
        <v>390000</v>
      </c>
      <c r="F22" s="7">
        <v>0</v>
      </c>
      <c r="G22" s="7">
        <v>390000</v>
      </c>
      <c r="H22" s="8">
        <v>45442</v>
      </c>
    </row>
    <row r="23" spans="1:8" x14ac:dyDescent="0.35">
      <c r="A23" s="29" t="s">
        <v>17</v>
      </c>
      <c r="B23" s="31">
        <v>921865686</v>
      </c>
      <c r="C23" s="9" t="s">
        <v>24</v>
      </c>
      <c r="D23" s="9" t="s">
        <v>48</v>
      </c>
      <c r="E23" s="9">
        <v>780000</v>
      </c>
      <c r="F23" s="10">
        <v>0</v>
      </c>
      <c r="G23" s="10">
        <v>780000</v>
      </c>
      <c r="H23" s="11">
        <v>45442</v>
      </c>
    </row>
    <row r="24" spans="1:8" x14ac:dyDescent="0.35">
      <c r="A24" s="9" t="s">
        <v>49</v>
      </c>
      <c r="B24" s="32">
        <v>976995082</v>
      </c>
      <c r="C24" s="9" t="s">
        <v>50</v>
      </c>
      <c r="D24" s="9" t="s">
        <v>51</v>
      </c>
      <c r="E24" s="9">
        <v>780000</v>
      </c>
      <c r="F24" s="10">
        <v>89000</v>
      </c>
      <c r="G24" s="10">
        <f>E24-F24</f>
        <v>691000</v>
      </c>
      <c r="H24" s="11">
        <v>45442</v>
      </c>
    </row>
    <row r="25" spans="1:8" x14ac:dyDescent="0.35">
      <c r="A25" s="29" t="s">
        <v>18</v>
      </c>
      <c r="B25" s="32">
        <v>976994647</v>
      </c>
      <c r="C25" s="9" t="s">
        <v>25</v>
      </c>
      <c r="D25" s="9" t="s">
        <v>52</v>
      </c>
      <c r="E25" s="9">
        <v>702000</v>
      </c>
      <c r="F25" s="10">
        <v>0</v>
      </c>
      <c r="G25" s="10">
        <v>702000</v>
      </c>
      <c r="H25" s="11">
        <v>45442</v>
      </c>
    </row>
    <row r="26" spans="1:8" x14ac:dyDescent="0.35">
      <c r="A26" s="9" t="s">
        <v>21</v>
      </c>
      <c r="B26" s="32">
        <v>976995430</v>
      </c>
      <c r="C26" s="9" t="s">
        <v>28</v>
      </c>
      <c r="D26" s="9" t="s">
        <v>53</v>
      </c>
      <c r="E26" s="9">
        <v>780000</v>
      </c>
      <c r="F26" s="10">
        <v>0</v>
      </c>
      <c r="G26" s="10">
        <v>780000</v>
      </c>
      <c r="H26" s="11">
        <v>45442</v>
      </c>
    </row>
    <row r="27" spans="1:8" x14ac:dyDescent="0.35">
      <c r="A27" s="15"/>
      <c r="B27" s="15"/>
      <c r="C27" s="15"/>
      <c r="D27" s="15"/>
      <c r="E27" s="15"/>
      <c r="F27" s="16"/>
      <c r="G27" s="16"/>
      <c r="H27" s="17"/>
    </row>
    <row r="28" spans="1:8" x14ac:dyDescent="0.35">
      <c r="A28" s="12" t="str">
        <f>B2</f>
        <v>Bjørgvin</v>
      </c>
      <c r="B28" s="12"/>
      <c r="C28" s="12"/>
      <c r="D28" s="12"/>
      <c r="E28" s="13">
        <f>SUM(E6:E26)</f>
        <v>19536000</v>
      </c>
      <c r="F28" s="13">
        <f>SUM(F6:F26)</f>
        <v>464600</v>
      </c>
      <c r="G28" s="13">
        <f>SUM(G6:G26)</f>
        <v>19071400</v>
      </c>
      <c r="H28" s="14"/>
    </row>
  </sheetData>
  <mergeCells count="2">
    <mergeCell ref="B2:F2"/>
    <mergeCell ref="B3:F3"/>
  </mergeCells>
  <pageMargins left="0.25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7f17ddadcbc25f5fe11dd6edf214dc9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de23d2eda80a5d8d68adeae335207e8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390E24-5E57-4CC1-828B-D007277F6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6A837-B04F-4CE1-BA47-60463487AA86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0504719E-F2D1-41FB-943E-45AFDFBCF8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Solfrid Rong</dc:creator>
  <cp:lastModifiedBy>Geir Endre Kristoffersen</cp:lastModifiedBy>
  <cp:lastPrinted>2024-05-27T11:56:49Z</cp:lastPrinted>
  <dcterms:created xsi:type="dcterms:W3CDTF">2024-05-06T07:46:03Z</dcterms:created>
  <dcterms:modified xsi:type="dcterms:W3CDTF">2024-05-28T10:39:18Z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