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Økonomienheten\Økonomiteam\210 - Oslo\Tilskudd\Trosopplæring\"/>
    </mc:Choice>
  </mc:AlternateContent>
  <xr:revisionPtr revIDLastSave="0" documentId="13_ncr:1_{D040C606-4B5E-4BD3-99AA-153C7BC06F06}" xr6:coauthVersionLast="44" xr6:coauthVersionMax="44" xr10:uidLastSave="{00000000-0000-0000-0000-000000000000}"/>
  <bookViews>
    <workbookView xWindow="-23148" yWindow="-2136" windowWidth="23256" windowHeight="12576" xr2:uid="{851C5209-B5E7-44B3-BE99-768CF55C6A9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H9" i="1"/>
  <c r="H10" i="1"/>
  <c r="H11" i="1"/>
  <c r="H12" i="1"/>
  <c r="H13" i="1"/>
  <c r="H14" i="1"/>
  <c r="H15" i="1"/>
  <c r="H16" i="1"/>
  <c r="H17" i="1"/>
  <c r="H8" i="1"/>
  <c r="F18" i="1"/>
  <c r="G72" i="1" l="1"/>
  <c r="H60" i="1" l="1"/>
  <c r="G60" i="1"/>
  <c r="F60" i="1"/>
  <c r="E60" i="1"/>
  <c r="E72" i="1"/>
  <c r="F72" i="1"/>
  <c r="H72" i="1"/>
</calcChain>
</file>

<file path=xl/sharedStrings.xml><?xml version="1.0" encoding="utf-8"?>
<sst xmlns="http://schemas.openxmlformats.org/spreadsheetml/2006/main" count="130" uniqueCount="82">
  <si>
    <t>Oversikt over tilskuddsutbetaling for 2021</t>
  </si>
  <si>
    <t>Bispedømme:</t>
  </si>
  <si>
    <t>Gjelder tilskudd for:</t>
  </si>
  <si>
    <t>Trosopplæringsmidler 2021</t>
  </si>
  <si>
    <t>Mottaker</t>
  </si>
  <si>
    <t>Org.nummer</t>
  </si>
  <si>
    <t>Bankkonto</t>
  </si>
  <si>
    <t>Stilling / evt. prosjektnavn</t>
  </si>
  <si>
    <t>Tildelt beløp 2021</t>
  </si>
  <si>
    <t>Evt. avkorting/ fratrekk pga mindreforbruk 2020</t>
  </si>
  <si>
    <t>Evt. ekstratildeling av restmidler e.l.</t>
  </si>
  <si>
    <t>Sum til utbetaling</t>
  </si>
  <si>
    <t>Utbetalings-dato</t>
  </si>
  <si>
    <t>Kommentar</t>
  </si>
  <si>
    <t>TOL-2021</t>
  </si>
  <si>
    <t>Oslo Bispedømmeråd</t>
  </si>
  <si>
    <t>Bærum Prosti</t>
  </si>
  <si>
    <t>Bryn sokn</t>
  </si>
  <si>
    <t>Eiksmarka sokn</t>
  </si>
  <si>
    <t>Haslum sokn</t>
  </si>
  <si>
    <t>Helgerud sokn</t>
  </si>
  <si>
    <t>Høvik sokn</t>
  </si>
  <si>
    <t>Jar sokn</t>
  </si>
  <si>
    <t>Lommedalen sokn</t>
  </si>
  <si>
    <t>Fornebulandet sokn</t>
  </si>
  <si>
    <t>Tanum sokn</t>
  </si>
  <si>
    <t>Østerås sokn</t>
  </si>
  <si>
    <t>= SUM Bærum kirkelige Fellesråd</t>
  </si>
  <si>
    <t>Søndre Aker Prosti</t>
  </si>
  <si>
    <t>Holmlia og Hauketo/Prins sokn</t>
  </si>
  <si>
    <t>Lamberseter sokn</t>
  </si>
  <si>
    <t>Bekkelaget/Ormøy sokn</t>
  </si>
  <si>
    <t>Oppsal sokn</t>
  </si>
  <si>
    <t>Manglerud sokn</t>
  </si>
  <si>
    <t>Bøler sokn</t>
  </si>
  <si>
    <t>Mortensrud sokn</t>
  </si>
  <si>
    <t>Nordstrand/Ljan sokn</t>
  </si>
  <si>
    <t>= SUM Søndre Aker prosti</t>
  </si>
  <si>
    <t>Vestre Aker prosti</t>
  </si>
  <si>
    <t>Grefsen</t>
  </si>
  <si>
    <t>Maridalen/Nordberg</t>
  </si>
  <si>
    <t>Skøyen</t>
  </si>
  <si>
    <t>BMVA</t>
  </si>
  <si>
    <t>Ris</t>
  </si>
  <si>
    <t>Ullern</t>
  </si>
  <si>
    <t>Røa/Sørkedalen</t>
  </si>
  <si>
    <t>Voksen</t>
  </si>
  <si>
    <t>= SUM Vestre Aker Prosti</t>
  </si>
  <si>
    <t>Oslo Domprosti</t>
  </si>
  <si>
    <t>GmlOslo (Vå, Ka, Ga, Grø)</t>
  </si>
  <si>
    <t>Sentrum/StH (Tre, Lo, D, Gml A/M)</t>
  </si>
  <si>
    <t>Sam enhet 1 (Frog, Bygd)</t>
  </si>
  <si>
    <t>Uranienborg</t>
  </si>
  <si>
    <t>Fagerborg</t>
  </si>
  <si>
    <t>= SUM Oslo Domprosti</t>
  </si>
  <si>
    <t>Nordre Aker Prosti</t>
  </si>
  <si>
    <t>Sinsen</t>
  </si>
  <si>
    <t>Hasle</t>
  </si>
  <si>
    <t>Torshov/Lill</t>
  </si>
  <si>
    <t>Sofienberg/Paul</t>
  </si>
  <si>
    <t>Sagene/Iladalen</t>
  </si>
  <si>
    <t>= SUM Nordre Aker Prosti</t>
  </si>
  <si>
    <t xml:space="preserve">Tonsen </t>
  </si>
  <si>
    <t>Grorud</t>
  </si>
  <si>
    <t>Høy, Foss og Stov</t>
  </si>
  <si>
    <t>Ell og Furu, ØA og Haug</t>
  </si>
  <si>
    <t>= SUM Østre Aker prosti</t>
  </si>
  <si>
    <t>Østre Aker prosti</t>
  </si>
  <si>
    <t>xxxx.xx.x7377</t>
  </si>
  <si>
    <t>Asker Prosti</t>
  </si>
  <si>
    <t>Asker</t>
  </si>
  <si>
    <t>Holmen</t>
  </si>
  <si>
    <t>Heggedal</t>
  </si>
  <si>
    <t>Vardåsen</t>
  </si>
  <si>
    <t>Østenstad</t>
  </si>
  <si>
    <t>Hurum</t>
  </si>
  <si>
    <t>Røyken</t>
  </si>
  <si>
    <t>xxxx.xx.x5970</t>
  </si>
  <si>
    <t>Sum Oslo Bispedømme</t>
  </si>
  <si>
    <t>xxxx.xx.x5282</t>
  </si>
  <si>
    <t>= SUM Oslo kirkelige fellesråd</t>
  </si>
  <si>
    <t>= Asker kirkelige fellesråd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</si>
</sst>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3" fillId="2" borderId="0" xfId="0" applyFont="1" applyFill="1"/>
    <xf numFmtId="0" fontId="0" fillId="2" borderId="0" xfId="0" applyFill="1"/>
    <xf numFmtId="164" fontId="0" fillId="2" borderId="0" xfId="1" applyNumberFormat="1" applyFont="1" applyFill="1"/>
    <xf numFmtId="14" fontId="0" fillId="2" borderId="0" xfId="0" applyNumberFormat="1" applyFill="1"/>
    <xf numFmtId="0" fontId="3" fillId="0" borderId="0" xfId="0" applyFont="1"/>
    <xf numFmtId="164" fontId="0" fillId="0" borderId="0" xfId="1" applyNumberFormat="1" applyFont="1"/>
    <xf numFmtId="14" fontId="0" fillId="0" borderId="0" xfId="0" applyNumberFormat="1"/>
    <xf numFmtId="0" fontId="4" fillId="3" borderId="0" xfId="0" applyFont="1" applyFill="1"/>
    <xf numFmtId="0" fontId="2" fillId="4" borderId="1" xfId="0" applyFont="1" applyFill="1" applyBorder="1" applyAlignment="1">
      <alignment wrapText="1"/>
    </xf>
    <xf numFmtId="164" fontId="2" fillId="4" borderId="1" xfId="1" applyNumberFormat="1" applyFont="1" applyFill="1" applyBorder="1" applyAlignment="1">
      <alignment wrapText="1"/>
    </xf>
    <xf numFmtId="164" fontId="2" fillId="5" borderId="1" xfId="1" applyNumberFormat="1" applyFont="1" applyFill="1" applyBorder="1" applyAlignment="1">
      <alignment wrapText="1"/>
    </xf>
    <xf numFmtId="14" fontId="2" fillId="4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2" borderId="1" xfId="0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4" fontId="0" fillId="2" borderId="1" xfId="0" applyNumberFormat="1" applyFill="1" applyBorder="1"/>
    <xf numFmtId="0" fontId="2" fillId="5" borderId="1" xfId="0" applyFont="1" applyFill="1" applyBorder="1"/>
    <xf numFmtId="0" fontId="0" fillId="5" borderId="1" xfId="0" applyFill="1" applyBorder="1"/>
    <xf numFmtId="164" fontId="0" fillId="5" borderId="1" xfId="1" applyNumberFormat="1" applyFont="1" applyFill="1" applyBorder="1"/>
    <xf numFmtId="14" fontId="0" fillId="5" borderId="1" xfId="0" applyNumberFormat="1" applyFill="1" applyBorder="1"/>
    <xf numFmtId="0" fontId="2" fillId="6" borderId="1" xfId="0" applyFont="1" applyFill="1" applyBorder="1"/>
    <xf numFmtId="0" fontId="0" fillId="6" borderId="1" xfId="0" applyFill="1" applyBorder="1"/>
    <xf numFmtId="164" fontId="0" fillId="6" borderId="1" xfId="1" applyNumberFormat="1" applyFont="1" applyFill="1" applyBorder="1"/>
    <xf numFmtId="14" fontId="0" fillId="6" borderId="1" xfId="0" applyNumberFormat="1" applyFill="1" applyBorder="1"/>
    <xf numFmtId="0" fontId="0" fillId="7" borderId="1" xfId="0" applyFill="1" applyBorder="1"/>
    <xf numFmtId="164" fontId="0" fillId="7" borderId="1" xfId="1" applyNumberFormat="1" applyFont="1" applyFill="1" applyBorder="1"/>
    <xf numFmtId="14" fontId="0" fillId="7" borderId="1" xfId="0" applyNumberFormat="1" applyFill="1" applyBorder="1"/>
    <xf numFmtId="0" fontId="6" fillId="5" borderId="1" xfId="2" applyFont="1" applyFill="1" applyBorder="1"/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7" fillId="5" borderId="1" xfId="0" applyFont="1" applyFill="1" applyBorder="1"/>
    <xf numFmtId="0" fontId="2" fillId="9" borderId="1" xfId="0" applyFont="1" applyFill="1" applyBorder="1"/>
    <xf numFmtId="0" fontId="7" fillId="9" borderId="1" xfId="0" applyFont="1" applyFill="1" applyBorder="1"/>
    <xf numFmtId="0" fontId="0" fillId="9" borderId="1" xfId="0" applyFill="1" applyBorder="1"/>
    <xf numFmtId="164" fontId="0" fillId="9" borderId="1" xfId="1" applyNumberFormat="1" applyFont="1" applyFill="1" applyBorder="1"/>
    <xf numFmtId="14" fontId="0" fillId="9" borderId="1" xfId="0" applyNumberFormat="1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14" fontId="0" fillId="4" borderId="1" xfId="0" applyNumberFormat="1" applyFill="1" applyBorder="1"/>
    <xf numFmtId="0" fontId="0" fillId="6" borderId="1" xfId="0" applyFill="1" applyBorder="1" applyAlignment="1">
      <alignment horizontal="right"/>
    </xf>
    <xf numFmtId="0" fontId="0" fillId="5" borderId="1" xfId="0" applyFont="1" applyFill="1" applyBorder="1"/>
    <xf numFmtId="0" fontId="0" fillId="6" borderId="1" xfId="0" applyFont="1" applyFill="1" applyBorder="1"/>
    <xf numFmtId="0" fontId="2" fillId="0" borderId="1" xfId="0" applyFont="1" applyFill="1" applyBorder="1"/>
    <xf numFmtId="0" fontId="7" fillId="0" borderId="1" xfId="0" applyFont="1" applyFill="1" applyBorder="1"/>
    <xf numFmtId="0" fontId="0" fillId="0" borderId="1" xfId="0" applyFill="1" applyBorder="1"/>
    <xf numFmtId="164" fontId="0" fillId="0" borderId="1" xfId="1" applyNumberFormat="1" applyFont="1" applyFill="1" applyBorder="1"/>
    <xf numFmtId="14" fontId="0" fillId="0" borderId="1" xfId="0" applyNumberFormat="1" applyFill="1" applyBorder="1"/>
    <xf numFmtId="49" fontId="0" fillId="0" borderId="1" xfId="0" applyNumberFormat="1" applyFill="1" applyBorder="1"/>
    <xf numFmtId="0" fontId="0" fillId="8" borderId="1" xfId="0" applyFill="1" applyBorder="1"/>
    <xf numFmtId="164" fontId="0" fillId="8" borderId="1" xfId="1" applyNumberFormat="1" applyFont="1" applyFill="1" applyBorder="1"/>
    <xf numFmtId="14" fontId="0" fillId="8" borderId="1" xfId="0" applyNumberFormat="1" applyFill="1" applyBorder="1"/>
    <xf numFmtId="49" fontId="2" fillId="7" borderId="1" xfId="0" applyNumberFormat="1" applyFont="1" applyFill="1" applyBorder="1"/>
    <xf numFmtId="0" fontId="0" fillId="2" borderId="1" xfId="0" applyFont="1" applyFill="1" applyBorder="1"/>
    <xf numFmtId="49" fontId="2" fillId="10" borderId="1" xfId="0" applyNumberFormat="1" applyFont="1" applyFill="1" applyBorder="1"/>
    <xf numFmtId="0" fontId="0" fillId="10" borderId="1" xfId="0" applyFill="1" applyBorder="1"/>
    <xf numFmtId="164" fontId="0" fillId="10" borderId="1" xfId="1" applyNumberFormat="1" applyFont="1" applyFill="1" applyBorder="1"/>
    <xf numFmtId="14" fontId="0" fillId="10" borderId="1" xfId="0" applyNumberFormat="1" applyFill="1" applyBorder="1"/>
    <xf numFmtId="0" fontId="4" fillId="3" borderId="1" xfId="0" applyFont="1" applyFill="1" applyBorder="1" applyAlignment="1">
      <alignment horizontal="left"/>
    </xf>
  </cellXfs>
  <cellStyles count="3">
    <cellStyle name="Normal" xfId="0" builtinId="0"/>
    <cellStyle name="Normal 2" xfId="2" xr:uid="{E3682BAD-1C0F-4356-86C2-A690B2368AA8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9DFF6-17F0-4159-8D94-865FBC404DDD}">
  <dimension ref="A1:J72"/>
  <sheetViews>
    <sheetView tabSelected="1" topLeftCell="A49" zoomScale="80" zoomScaleNormal="80" workbookViewId="0">
      <selection activeCell="G69" sqref="G69"/>
    </sheetView>
  </sheetViews>
  <sheetFormatPr baseColWidth="10" defaultRowHeight="14.4" x14ac:dyDescent="0.3"/>
  <cols>
    <col min="1" max="1" width="31.109375" customWidth="1"/>
    <col min="2" max="2" width="12.33203125" bestFit="1" customWidth="1"/>
    <col min="3" max="3" width="13.109375" bestFit="1" customWidth="1"/>
    <col min="4" max="4" width="13.5546875" customWidth="1"/>
    <col min="5" max="5" width="13.21875" style="6" bestFit="1" customWidth="1"/>
    <col min="6" max="6" width="18.88671875" style="6" customWidth="1"/>
    <col min="7" max="7" width="18.5546875" style="6" customWidth="1"/>
    <col min="8" max="8" width="13.21875" style="6" bestFit="1" customWidth="1"/>
    <col min="9" max="9" width="11.5546875" style="7"/>
    <col min="10" max="10" width="20.5546875" customWidth="1"/>
  </cols>
  <sheetData>
    <row r="1" spans="1:10" ht="23.4" x14ac:dyDescent="0.45">
      <c r="A1" s="1" t="s">
        <v>0</v>
      </c>
      <c r="B1" s="2"/>
      <c r="C1" s="2"/>
      <c r="D1" s="2"/>
      <c r="E1" s="3"/>
      <c r="F1" s="3"/>
      <c r="G1" s="3"/>
      <c r="H1" s="3"/>
      <c r="I1" s="4"/>
      <c r="J1" s="2"/>
    </row>
    <row r="2" spans="1:10" ht="23.4" x14ac:dyDescent="0.45">
      <c r="A2" s="5"/>
    </row>
    <row r="3" spans="1:10" ht="15.6" x14ac:dyDescent="0.3">
      <c r="A3" s="8" t="s">
        <v>1</v>
      </c>
      <c r="B3" s="59" t="s">
        <v>15</v>
      </c>
      <c r="C3" s="59"/>
      <c r="D3" s="59"/>
    </row>
    <row r="4" spans="1:10" ht="15.6" x14ac:dyDescent="0.3">
      <c r="A4" s="8" t="s">
        <v>2</v>
      </c>
      <c r="B4" s="59" t="s">
        <v>3</v>
      </c>
      <c r="C4" s="59"/>
      <c r="D4" s="59"/>
    </row>
    <row r="6" spans="1:10" s="13" customFormat="1" ht="43.2" x14ac:dyDescent="0.3">
      <c r="A6" s="9" t="s">
        <v>4</v>
      </c>
      <c r="B6" s="9" t="s">
        <v>5</v>
      </c>
      <c r="C6" s="9" t="s">
        <v>6</v>
      </c>
      <c r="D6" s="9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2" t="s">
        <v>12</v>
      </c>
      <c r="J6" s="9" t="s">
        <v>13</v>
      </c>
    </row>
    <row r="7" spans="1:10" x14ac:dyDescent="0.3">
      <c r="A7" s="18" t="s">
        <v>16</v>
      </c>
      <c r="B7" s="30"/>
      <c r="C7" s="31"/>
      <c r="D7" s="19"/>
      <c r="E7" s="20"/>
      <c r="F7" s="20"/>
      <c r="G7" s="20"/>
      <c r="H7" s="20"/>
      <c r="I7" s="21"/>
      <c r="J7" s="19"/>
    </row>
    <row r="8" spans="1:10" x14ac:dyDescent="0.3">
      <c r="A8" s="29" t="s">
        <v>17</v>
      </c>
      <c r="B8" s="32"/>
      <c r="C8" s="19"/>
      <c r="D8" s="19" t="s">
        <v>14</v>
      </c>
      <c r="E8" s="20">
        <v>620000</v>
      </c>
      <c r="F8" s="20">
        <v>0</v>
      </c>
      <c r="G8" s="20"/>
      <c r="H8" s="20">
        <f>E8+F8</f>
        <v>620000</v>
      </c>
      <c r="I8" s="21"/>
      <c r="J8" s="19"/>
    </row>
    <row r="9" spans="1:10" x14ac:dyDescent="0.3">
      <c r="A9" s="19" t="s">
        <v>18</v>
      </c>
      <c r="B9" s="32"/>
      <c r="C9" s="19"/>
      <c r="D9" s="19" t="s">
        <v>14</v>
      </c>
      <c r="E9" s="20">
        <v>393000</v>
      </c>
      <c r="F9" s="20">
        <v>0</v>
      </c>
      <c r="G9" s="20"/>
      <c r="H9" s="20">
        <f t="shared" ref="H9:H17" si="0">E9+F9</f>
        <v>393000</v>
      </c>
      <c r="I9" s="21"/>
      <c r="J9" s="19"/>
    </row>
    <row r="10" spans="1:10" x14ac:dyDescent="0.3">
      <c r="A10" s="19" t="s">
        <v>19</v>
      </c>
      <c r="B10" s="32"/>
      <c r="C10" s="19"/>
      <c r="D10" s="19" t="s">
        <v>14</v>
      </c>
      <c r="E10" s="20">
        <v>738000</v>
      </c>
      <c r="F10" s="20">
        <v>0</v>
      </c>
      <c r="G10" s="20"/>
      <c r="H10" s="20">
        <f t="shared" si="0"/>
        <v>738000</v>
      </c>
      <c r="I10" s="21"/>
      <c r="J10" s="19"/>
    </row>
    <row r="11" spans="1:10" x14ac:dyDescent="0.3">
      <c r="A11" s="42" t="s">
        <v>20</v>
      </c>
      <c r="B11" s="32"/>
      <c r="C11" s="19"/>
      <c r="D11" s="19" t="s">
        <v>14</v>
      </c>
      <c r="E11" s="20">
        <v>520000</v>
      </c>
      <c r="F11" s="20">
        <v>-574</v>
      </c>
      <c r="G11" s="20"/>
      <c r="H11" s="20">
        <f t="shared" si="0"/>
        <v>519426</v>
      </c>
      <c r="I11" s="21"/>
      <c r="J11" s="19"/>
    </row>
    <row r="12" spans="1:10" x14ac:dyDescent="0.3">
      <c r="A12" s="19" t="s">
        <v>21</v>
      </c>
      <c r="B12" s="32"/>
      <c r="C12" s="19"/>
      <c r="D12" s="19" t="s">
        <v>14</v>
      </c>
      <c r="E12" s="20">
        <v>968000</v>
      </c>
      <c r="F12" s="20">
        <v>-7432</v>
      </c>
      <c r="G12" s="20"/>
      <c r="H12" s="20">
        <f t="shared" si="0"/>
        <v>960568</v>
      </c>
      <c r="I12" s="21"/>
      <c r="J12" s="19"/>
    </row>
    <row r="13" spans="1:10" x14ac:dyDescent="0.3">
      <c r="A13" s="19" t="s">
        <v>22</v>
      </c>
      <c r="B13" s="32"/>
      <c r="C13" s="19"/>
      <c r="D13" s="19" t="s">
        <v>14</v>
      </c>
      <c r="E13" s="20">
        <v>861000</v>
      </c>
      <c r="F13" s="20">
        <v>0</v>
      </c>
      <c r="G13" s="20"/>
      <c r="H13" s="20">
        <f t="shared" si="0"/>
        <v>861000</v>
      </c>
      <c r="I13" s="21"/>
      <c r="J13" s="19"/>
    </row>
    <row r="14" spans="1:10" x14ac:dyDescent="0.3">
      <c r="A14" s="19" t="s">
        <v>23</v>
      </c>
      <c r="B14" s="32"/>
      <c r="C14" s="19"/>
      <c r="D14" s="19" t="s">
        <v>14</v>
      </c>
      <c r="E14" s="20">
        <v>869000</v>
      </c>
      <c r="F14" s="20">
        <v>0</v>
      </c>
      <c r="G14" s="20"/>
      <c r="H14" s="20">
        <f t="shared" si="0"/>
        <v>869000</v>
      </c>
      <c r="I14" s="21"/>
      <c r="J14" s="19"/>
    </row>
    <row r="15" spans="1:10" x14ac:dyDescent="0.3">
      <c r="A15" s="19" t="s">
        <v>24</v>
      </c>
      <c r="B15" s="32"/>
      <c r="C15" s="19"/>
      <c r="D15" s="19" t="s">
        <v>14</v>
      </c>
      <c r="E15" s="20">
        <v>775000</v>
      </c>
      <c r="F15" s="20">
        <v>0</v>
      </c>
      <c r="G15" s="20"/>
      <c r="H15" s="20">
        <f t="shared" si="0"/>
        <v>775000</v>
      </c>
      <c r="I15" s="21"/>
      <c r="J15" s="19"/>
    </row>
    <row r="16" spans="1:10" x14ac:dyDescent="0.3">
      <c r="A16" s="19" t="s">
        <v>25</v>
      </c>
      <c r="B16" s="32"/>
      <c r="C16" s="19"/>
      <c r="D16" s="19" t="s">
        <v>14</v>
      </c>
      <c r="E16" s="20">
        <v>663000</v>
      </c>
      <c r="F16" s="20">
        <v>0</v>
      </c>
      <c r="G16" s="20"/>
      <c r="H16" s="20">
        <f t="shared" si="0"/>
        <v>663000</v>
      </c>
      <c r="I16" s="21"/>
      <c r="J16" s="19"/>
    </row>
    <row r="17" spans="1:10" x14ac:dyDescent="0.3">
      <c r="A17" s="19" t="s">
        <v>26</v>
      </c>
      <c r="B17" s="32"/>
      <c r="C17" s="19"/>
      <c r="D17" s="19" t="s">
        <v>14</v>
      </c>
      <c r="E17" s="20">
        <v>668000</v>
      </c>
      <c r="F17" s="20">
        <v>-603</v>
      </c>
      <c r="G17" s="20"/>
      <c r="H17" s="20">
        <f t="shared" si="0"/>
        <v>667397</v>
      </c>
      <c r="I17" s="21"/>
      <c r="J17" s="19"/>
    </row>
    <row r="18" spans="1:10" x14ac:dyDescent="0.3">
      <c r="A18" s="33" t="s">
        <v>27</v>
      </c>
      <c r="B18" s="34">
        <v>976986423</v>
      </c>
      <c r="C18" s="35" t="s">
        <v>79</v>
      </c>
      <c r="D18" s="35" t="s">
        <v>14</v>
      </c>
      <c r="E18" s="36">
        <v>7075000</v>
      </c>
      <c r="F18" s="36">
        <f>SUM(F8:F17)</f>
        <v>-8609</v>
      </c>
      <c r="G18" s="36"/>
      <c r="H18" s="36">
        <f>SUM(H8:H17)</f>
        <v>7066391</v>
      </c>
      <c r="I18" s="37">
        <v>44365</v>
      </c>
      <c r="J18" s="35"/>
    </row>
    <row r="19" spans="1:10" x14ac:dyDescent="0.3">
      <c r="A19" s="44"/>
      <c r="B19" s="45"/>
      <c r="C19" s="46"/>
      <c r="D19" s="46"/>
      <c r="E19" s="47"/>
      <c r="F19" s="47"/>
      <c r="G19" s="47"/>
      <c r="H19" s="47"/>
      <c r="I19" s="48"/>
      <c r="J19" s="46"/>
    </row>
    <row r="20" spans="1:10" x14ac:dyDescent="0.3">
      <c r="A20" s="22" t="s">
        <v>28</v>
      </c>
      <c r="B20" s="23"/>
      <c r="C20" s="41"/>
      <c r="D20" s="23"/>
      <c r="E20" s="24"/>
      <c r="F20" s="24"/>
      <c r="G20" s="24"/>
      <c r="H20" s="24"/>
      <c r="I20" s="25"/>
      <c r="J20" s="23"/>
    </row>
    <row r="21" spans="1:10" x14ac:dyDescent="0.3">
      <c r="A21" s="23" t="s">
        <v>29</v>
      </c>
      <c r="B21" s="23"/>
      <c r="C21" s="23"/>
      <c r="D21" s="23" t="s">
        <v>14</v>
      </c>
      <c r="E21" s="24">
        <v>517000</v>
      </c>
      <c r="F21" s="24">
        <v>-13132</v>
      </c>
      <c r="G21" s="24"/>
      <c r="H21" s="24">
        <v>503868</v>
      </c>
      <c r="I21" s="25"/>
      <c r="J21" s="23"/>
    </row>
    <row r="22" spans="1:10" x14ac:dyDescent="0.3">
      <c r="A22" s="23" t="s">
        <v>30</v>
      </c>
      <c r="B22" s="23"/>
      <c r="C22" s="23"/>
      <c r="D22" s="23" t="s">
        <v>14</v>
      </c>
      <c r="E22" s="24">
        <v>541000</v>
      </c>
      <c r="F22" s="24">
        <v>-4774</v>
      </c>
      <c r="G22" s="24"/>
      <c r="H22" s="24">
        <v>536226</v>
      </c>
      <c r="I22" s="25"/>
      <c r="J22" s="23"/>
    </row>
    <row r="23" spans="1:10" x14ac:dyDescent="0.3">
      <c r="A23" s="23" t="s">
        <v>31</v>
      </c>
      <c r="B23" s="23"/>
      <c r="C23" s="23"/>
      <c r="D23" s="23" t="s">
        <v>14</v>
      </c>
      <c r="E23" s="24">
        <v>915000</v>
      </c>
      <c r="F23" s="24">
        <v>-45183</v>
      </c>
      <c r="G23" s="24"/>
      <c r="H23" s="24">
        <v>869817</v>
      </c>
      <c r="I23" s="25"/>
      <c r="J23" s="23"/>
    </row>
    <row r="24" spans="1:10" x14ac:dyDescent="0.3">
      <c r="A24" s="23" t="s">
        <v>32</v>
      </c>
      <c r="B24" s="23"/>
      <c r="C24" s="23"/>
      <c r="D24" s="23" t="s">
        <v>14</v>
      </c>
      <c r="E24" s="24">
        <v>797000</v>
      </c>
      <c r="F24" s="24">
        <v>-4854</v>
      </c>
      <c r="G24" s="24"/>
      <c r="H24" s="24">
        <v>792146</v>
      </c>
      <c r="I24" s="25"/>
      <c r="J24" s="23"/>
    </row>
    <row r="25" spans="1:10" x14ac:dyDescent="0.3">
      <c r="A25" s="23" t="s">
        <v>33</v>
      </c>
      <c r="B25" s="23"/>
      <c r="C25" s="23"/>
      <c r="D25" s="23" t="s">
        <v>14</v>
      </c>
      <c r="E25" s="24">
        <v>667000</v>
      </c>
      <c r="F25" s="24">
        <v>0</v>
      </c>
      <c r="G25" s="24"/>
      <c r="H25" s="24">
        <v>667000</v>
      </c>
      <c r="I25" s="25"/>
      <c r="J25" s="23"/>
    </row>
    <row r="26" spans="1:10" x14ac:dyDescent="0.3">
      <c r="A26" s="43" t="s">
        <v>34</v>
      </c>
      <c r="B26" s="23"/>
      <c r="C26" s="23"/>
      <c r="D26" s="23" t="s">
        <v>14</v>
      </c>
      <c r="E26" s="24">
        <v>578000</v>
      </c>
      <c r="F26" s="24">
        <v>-3029</v>
      </c>
      <c r="G26" s="24"/>
      <c r="H26" s="24">
        <v>574971</v>
      </c>
      <c r="I26" s="25"/>
      <c r="J26" s="23"/>
    </row>
    <row r="27" spans="1:10" x14ac:dyDescent="0.3">
      <c r="A27" s="23" t="s">
        <v>35</v>
      </c>
      <c r="B27" s="23"/>
      <c r="C27" s="23"/>
      <c r="D27" s="23" t="s">
        <v>14</v>
      </c>
      <c r="E27" s="24">
        <v>564000</v>
      </c>
      <c r="F27" s="24">
        <v>-3728</v>
      </c>
      <c r="G27" s="24"/>
      <c r="H27" s="24">
        <v>560272</v>
      </c>
      <c r="I27" s="25"/>
      <c r="J27" s="23"/>
    </row>
    <row r="28" spans="1:10" x14ac:dyDescent="0.3">
      <c r="A28" s="23" t="s">
        <v>36</v>
      </c>
      <c r="B28" s="23"/>
      <c r="C28" s="23"/>
      <c r="D28" s="23" t="s">
        <v>14</v>
      </c>
      <c r="E28" s="24">
        <v>1008000</v>
      </c>
      <c r="F28" s="24">
        <v>-28702</v>
      </c>
      <c r="G28" s="24"/>
      <c r="H28" s="24">
        <v>979298</v>
      </c>
      <c r="I28" s="25"/>
      <c r="J28" s="23"/>
    </row>
    <row r="29" spans="1:10" x14ac:dyDescent="0.3">
      <c r="A29" s="38" t="s">
        <v>37</v>
      </c>
      <c r="B29" s="38"/>
      <c r="C29" s="38"/>
      <c r="D29" s="38"/>
      <c r="E29" s="39">
        <v>5587000</v>
      </c>
      <c r="F29" s="39">
        <v>-103402</v>
      </c>
      <c r="G29" s="39"/>
      <c r="H29" s="39">
        <v>5483598</v>
      </c>
      <c r="I29" s="40"/>
      <c r="J29" s="38"/>
    </row>
    <row r="30" spans="1:10" x14ac:dyDescent="0.3">
      <c r="A30" s="22" t="s">
        <v>38</v>
      </c>
      <c r="B30" s="23"/>
      <c r="C30" s="23"/>
      <c r="D30" s="23"/>
      <c r="E30" s="24"/>
      <c r="F30" s="24"/>
      <c r="G30" s="24"/>
      <c r="H30" s="24"/>
      <c r="I30" s="25"/>
      <c r="J30" s="23"/>
    </row>
    <row r="31" spans="1:10" x14ac:dyDescent="0.3">
      <c r="A31" s="43" t="s">
        <v>39</v>
      </c>
      <c r="B31" s="23"/>
      <c r="C31" s="23"/>
      <c r="D31" s="23" t="s">
        <v>14</v>
      </c>
      <c r="E31" s="24">
        <v>795000</v>
      </c>
      <c r="F31" s="24">
        <v>-4443</v>
      </c>
      <c r="G31" s="24"/>
      <c r="H31" s="24">
        <v>790557</v>
      </c>
      <c r="I31" s="25"/>
      <c r="J31" s="23"/>
    </row>
    <row r="32" spans="1:10" x14ac:dyDescent="0.3">
      <c r="A32" s="23" t="s">
        <v>40</v>
      </c>
      <c r="B32" s="23"/>
      <c r="C32" s="23"/>
      <c r="D32" s="23" t="s">
        <v>14</v>
      </c>
      <c r="E32" s="24">
        <v>842000</v>
      </c>
      <c r="F32" s="24">
        <v>-19278</v>
      </c>
      <c r="G32" s="24"/>
      <c r="H32" s="24">
        <v>822722</v>
      </c>
      <c r="I32" s="25"/>
      <c r="J32" s="23"/>
    </row>
    <row r="33" spans="1:10" x14ac:dyDescent="0.3">
      <c r="A33" s="23" t="s">
        <v>41</v>
      </c>
      <c r="B33" s="23"/>
      <c r="C33" s="23"/>
      <c r="D33" s="23" t="s">
        <v>14</v>
      </c>
      <c r="E33" s="24">
        <v>754000</v>
      </c>
      <c r="F33" s="24">
        <v>-7923</v>
      </c>
      <c r="G33" s="24"/>
      <c r="H33" s="24">
        <v>746077</v>
      </c>
      <c r="I33" s="25"/>
      <c r="J33" s="23"/>
    </row>
    <row r="34" spans="1:10" x14ac:dyDescent="0.3">
      <c r="A34" s="23" t="s">
        <v>42</v>
      </c>
      <c r="B34" s="23"/>
      <c r="C34" s="23"/>
      <c r="D34" s="23" t="s">
        <v>14</v>
      </c>
      <c r="E34" s="24">
        <v>762000</v>
      </c>
      <c r="F34" s="24">
        <v>-9570</v>
      </c>
      <c r="G34" s="24"/>
      <c r="H34" s="24">
        <v>752430</v>
      </c>
      <c r="I34" s="25"/>
      <c r="J34" s="23"/>
    </row>
    <row r="35" spans="1:10" x14ac:dyDescent="0.3">
      <c r="A35" s="23" t="s">
        <v>43</v>
      </c>
      <c r="B35" s="23"/>
      <c r="C35" s="23"/>
      <c r="D35" s="23" t="s">
        <v>14</v>
      </c>
      <c r="E35" s="24">
        <v>1222000</v>
      </c>
      <c r="F35" s="24">
        <v>-11550</v>
      </c>
      <c r="G35" s="24"/>
      <c r="H35" s="24">
        <v>1210450</v>
      </c>
      <c r="I35" s="25"/>
      <c r="J35" s="23"/>
    </row>
    <row r="36" spans="1:10" x14ac:dyDescent="0.3">
      <c r="A36" s="23" t="s">
        <v>44</v>
      </c>
      <c r="B36" s="23"/>
      <c r="C36" s="23"/>
      <c r="D36" s="23" t="s">
        <v>14</v>
      </c>
      <c r="E36" s="24">
        <v>856000</v>
      </c>
      <c r="F36" s="24">
        <v>-5309</v>
      </c>
      <c r="G36" s="24"/>
      <c r="H36" s="24">
        <v>850691</v>
      </c>
      <c r="I36" s="25"/>
      <c r="J36" s="23"/>
    </row>
    <row r="37" spans="1:10" x14ac:dyDescent="0.3">
      <c r="A37" s="23" t="s">
        <v>45</v>
      </c>
      <c r="B37" s="23"/>
      <c r="C37" s="23"/>
      <c r="D37" s="23" t="s">
        <v>14</v>
      </c>
      <c r="E37" s="24">
        <v>1027000</v>
      </c>
      <c r="F37" s="24">
        <v>-14574</v>
      </c>
      <c r="G37" s="24"/>
      <c r="H37" s="24">
        <v>1012426</v>
      </c>
      <c r="I37" s="25"/>
      <c r="J37" s="23"/>
    </row>
    <row r="38" spans="1:10" x14ac:dyDescent="0.3">
      <c r="A38" s="23" t="s">
        <v>46</v>
      </c>
      <c r="B38" s="23"/>
      <c r="C38" s="23"/>
      <c r="D38" s="23" t="s">
        <v>14</v>
      </c>
      <c r="E38" s="24">
        <v>754000</v>
      </c>
      <c r="F38" s="24">
        <v>-29568</v>
      </c>
      <c r="G38" s="24"/>
      <c r="H38" s="24">
        <v>724432</v>
      </c>
      <c r="I38" s="25"/>
      <c r="J38" s="23"/>
    </row>
    <row r="39" spans="1:10" x14ac:dyDescent="0.3">
      <c r="A39" s="38" t="s">
        <v>47</v>
      </c>
      <c r="B39" s="38"/>
      <c r="C39" s="38"/>
      <c r="D39" s="38"/>
      <c r="E39" s="39">
        <v>7012000</v>
      </c>
      <c r="F39" s="39">
        <v>-102215</v>
      </c>
      <c r="G39" s="39"/>
      <c r="H39" s="39">
        <v>6909785</v>
      </c>
      <c r="I39" s="40"/>
      <c r="J39" s="38"/>
    </row>
    <row r="40" spans="1:10" x14ac:dyDescent="0.3">
      <c r="A40" s="22" t="s">
        <v>48</v>
      </c>
      <c r="B40" s="23"/>
      <c r="C40" s="23"/>
      <c r="D40" s="23"/>
      <c r="E40" s="24"/>
      <c r="F40" s="24"/>
      <c r="G40" s="24"/>
      <c r="H40" s="24"/>
      <c r="I40" s="25"/>
      <c r="J40" s="23"/>
    </row>
    <row r="41" spans="1:10" x14ac:dyDescent="0.3">
      <c r="A41" s="23" t="s">
        <v>49</v>
      </c>
      <c r="B41" s="23"/>
      <c r="C41" s="23"/>
      <c r="D41" s="23" t="s">
        <v>14</v>
      </c>
      <c r="E41" s="24">
        <v>696000</v>
      </c>
      <c r="F41" s="24">
        <v>-4640</v>
      </c>
      <c r="G41" s="24"/>
      <c r="H41" s="24">
        <v>691360</v>
      </c>
      <c r="I41" s="25"/>
      <c r="J41" s="23"/>
    </row>
    <row r="42" spans="1:10" x14ac:dyDescent="0.3">
      <c r="A42" s="23" t="s">
        <v>50</v>
      </c>
      <c r="B42" s="23"/>
      <c r="C42" s="23"/>
      <c r="D42" s="23" t="s">
        <v>14</v>
      </c>
      <c r="E42" s="24">
        <v>517000</v>
      </c>
      <c r="F42" s="24">
        <v>-17641</v>
      </c>
      <c r="G42" s="24"/>
      <c r="H42" s="24">
        <v>499359</v>
      </c>
      <c r="I42" s="25"/>
      <c r="J42" s="23"/>
    </row>
    <row r="43" spans="1:10" x14ac:dyDescent="0.3">
      <c r="A43" s="23" t="s">
        <v>51</v>
      </c>
      <c r="B43" s="23"/>
      <c r="C43" s="23"/>
      <c r="D43" s="23" t="s">
        <v>14</v>
      </c>
      <c r="E43" s="24">
        <v>582000</v>
      </c>
      <c r="F43" s="24">
        <v>-28622</v>
      </c>
      <c r="G43" s="24"/>
      <c r="H43" s="24">
        <v>553378</v>
      </c>
      <c r="I43" s="25"/>
      <c r="J43" s="23"/>
    </row>
    <row r="44" spans="1:10" x14ac:dyDescent="0.3">
      <c r="A44" s="23" t="s">
        <v>52</v>
      </c>
      <c r="B44" s="23"/>
      <c r="C44" s="23"/>
      <c r="D44" s="23" t="s">
        <v>14</v>
      </c>
      <c r="E44" s="24">
        <v>227000</v>
      </c>
      <c r="F44" s="24">
        <v>-26640</v>
      </c>
      <c r="G44" s="24"/>
      <c r="H44" s="24">
        <v>200360</v>
      </c>
      <c r="I44" s="25"/>
      <c r="J44" s="23"/>
    </row>
    <row r="45" spans="1:10" x14ac:dyDescent="0.3">
      <c r="A45" s="23" t="s">
        <v>53</v>
      </c>
      <c r="B45" s="23"/>
      <c r="C45" s="23"/>
      <c r="D45" s="23" t="s">
        <v>14</v>
      </c>
      <c r="E45" s="24">
        <v>308000</v>
      </c>
      <c r="F45" s="24">
        <v>-29811</v>
      </c>
      <c r="G45" s="24"/>
      <c r="H45" s="24">
        <v>278189</v>
      </c>
      <c r="I45" s="25"/>
      <c r="J45" s="23"/>
    </row>
    <row r="46" spans="1:10" x14ac:dyDescent="0.3">
      <c r="A46" s="38" t="s">
        <v>54</v>
      </c>
      <c r="B46" s="38"/>
      <c r="C46" s="38"/>
      <c r="D46" s="38"/>
      <c r="E46" s="39">
        <v>2330000</v>
      </c>
      <c r="F46" s="39">
        <v>-107354</v>
      </c>
      <c r="G46" s="39"/>
      <c r="H46" s="39">
        <v>2222646</v>
      </c>
      <c r="I46" s="40"/>
      <c r="J46" s="38"/>
    </row>
    <row r="47" spans="1:10" x14ac:dyDescent="0.3">
      <c r="A47" s="22" t="s">
        <v>55</v>
      </c>
      <c r="B47" s="23"/>
      <c r="C47" s="23"/>
      <c r="D47" s="23"/>
      <c r="E47" s="24"/>
      <c r="F47" s="24"/>
      <c r="G47" s="24"/>
      <c r="H47" s="24"/>
      <c r="I47" s="25"/>
      <c r="J47" s="23"/>
    </row>
    <row r="48" spans="1:10" x14ac:dyDescent="0.3">
      <c r="A48" s="23" t="s">
        <v>56</v>
      </c>
      <c r="B48" s="23"/>
      <c r="C48" s="23"/>
      <c r="D48" s="23" t="s">
        <v>14</v>
      </c>
      <c r="E48" s="24">
        <v>226000</v>
      </c>
      <c r="F48" s="24">
        <v>-8395</v>
      </c>
      <c r="G48" s="24"/>
      <c r="H48" s="24">
        <v>217605</v>
      </c>
      <c r="I48" s="25"/>
      <c r="J48" s="23"/>
    </row>
    <row r="49" spans="1:10" x14ac:dyDescent="0.3">
      <c r="A49" s="43" t="s">
        <v>57</v>
      </c>
      <c r="B49" s="23"/>
      <c r="C49" s="23"/>
      <c r="D49" s="23" t="s">
        <v>14</v>
      </c>
      <c r="E49" s="24">
        <v>242000</v>
      </c>
      <c r="F49" s="24">
        <v>-11079</v>
      </c>
      <c r="G49" s="24"/>
      <c r="H49" s="24">
        <v>230921</v>
      </c>
      <c r="I49" s="25"/>
      <c r="J49" s="23"/>
    </row>
    <row r="50" spans="1:10" x14ac:dyDescent="0.3">
      <c r="A50" s="23" t="s">
        <v>58</v>
      </c>
      <c r="B50" s="23"/>
      <c r="C50" s="23"/>
      <c r="D50" s="23" t="s">
        <v>14</v>
      </c>
      <c r="E50" s="24">
        <v>496000</v>
      </c>
      <c r="F50" s="24">
        <v>-2548</v>
      </c>
      <c r="G50" s="24"/>
      <c r="H50" s="24">
        <v>493452</v>
      </c>
      <c r="I50" s="25"/>
      <c r="J50" s="23"/>
    </row>
    <row r="51" spans="1:10" x14ac:dyDescent="0.3">
      <c r="A51" s="23" t="s">
        <v>59</v>
      </c>
      <c r="B51" s="23"/>
      <c r="C51" s="23"/>
      <c r="D51" s="23" t="s">
        <v>14</v>
      </c>
      <c r="E51" s="24">
        <v>442000</v>
      </c>
      <c r="F51" s="24">
        <v>-49972</v>
      </c>
      <c r="G51" s="24"/>
      <c r="H51" s="24">
        <v>392028</v>
      </c>
      <c r="I51" s="25"/>
      <c r="J51" s="23"/>
    </row>
    <row r="52" spans="1:10" x14ac:dyDescent="0.3">
      <c r="A52" s="23" t="s">
        <v>60</v>
      </c>
      <c r="B52" s="23"/>
      <c r="C52" s="23"/>
      <c r="D52" s="23" t="s">
        <v>14</v>
      </c>
      <c r="E52" s="24">
        <v>420000</v>
      </c>
      <c r="F52" s="24">
        <v>-19428</v>
      </c>
      <c r="G52" s="24"/>
      <c r="H52" s="24">
        <v>400572</v>
      </c>
      <c r="I52" s="25"/>
      <c r="J52" s="23"/>
    </row>
    <row r="53" spans="1:10" x14ac:dyDescent="0.3">
      <c r="A53" s="38" t="s">
        <v>61</v>
      </c>
      <c r="B53" s="38"/>
      <c r="C53" s="38"/>
      <c r="D53" s="38"/>
      <c r="E53" s="39">
        <v>1826000</v>
      </c>
      <c r="F53" s="39">
        <v>-91422</v>
      </c>
      <c r="G53" s="39"/>
      <c r="H53" s="39">
        <v>1734578</v>
      </c>
      <c r="I53" s="40"/>
      <c r="J53" s="38"/>
    </row>
    <row r="54" spans="1:10" x14ac:dyDescent="0.3">
      <c r="A54" s="22" t="s">
        <v>67</v>
      </c>
      <c r="B54" s="23"/>
      <c r="C54" s="23"/>
      <c r="D54" s="23"/>
      <c r="E54" s="24"/>
      <c r="F54" s="24"/>
      <c r="G54" s="24"/>
      <c r="H54" s="24"/>
      <c r="I54" s="25"/>
      <c r="J54" s="23"/>
    </row>
    <row r="55" spans="1:10" x14ac:dyDescent="0.3">
      <c r="A55" s="23" t="s">
        <v>62</v>
      </c>
      <c r="B55" s="23"/>
      <c r="C55" s="23"/>
      <c r="D55" s="23" t="s">
        <v>14</v>
      </c>
      <c r="E55" s="24">
        <v>792000</v>
      </c>
      <c r="F55" s="24">
        <v>-22280</v>
      </c>
      <c r="G55" s="24"/>
      <c r="H55" s="24">
        <v>769720</v>
      </c>
      <c r="I55" s="25"/>
      <c r="J55" s="23"/>
    </row>
    <row r="56" spans="1:10" x14ac:dyDescent="0.3">
      <c r="A56" s="23" t="s">
        <v>63</v>
      </c>
      <c r="B56" s="23"/>
      <c r="C56" s="23"/>
      <c r="D56" s="23" t="s">
        <v>14</v>
      </c>
      <c r="E56" s="24">
        <v>928000</v>
      </c>
      <c r="F56" s="24">
        <v>-22193</v>
      </c>
      <c r="G56" s="24">
        <v>54000</v>
      </c>
      <c r="H56" s="24">
        <v>959807</v>
      </c>
      <c r="I56" s="25"/>
      <c r="J56" s="23"/>
    </row>
    <row r="57" spans="1:10" x14ac:dyDescent="0.3">
      <c r="A57" s="23" t="s">
        <v>64</v>
      </c>
      <c r="B57" s="23"/>
      <c r="C57" s="23"/>
      <c r="D57" s="23" t="s">
        <v>14</v>
      </c>
      <c r="E57" s="24">
        <v>1006000</v>
      </c>
      <c r="F57" s="24">
        <v>-5719</v>
      </c>
      <c r="G57" s="24"/>
      <c r="H57" s="24">
        <v>1000281</v>
      </c>
      <c r="I57" s="25"/>
      <c r="J57" s="23"/>
    </row>
    <row r="58" spans="1:10" x14ac:dyDescent="0.3">
      <c r="A58" s="43" t="s">
        <v>65</v>
      </c>
      <c r="B58" s="23"/>
      <c r="C58" s="23"/>
      <c r="D58" s="23" t="s">
        <v>14</v>
      </c>
      <c r="E58" s="24">
        <v>1206000</v>
      </c>
      <c r="F58" s="24">
        <v>-11121</v>
      </c>
      <c r="G58" s="24"/>
      <c r="H58" s="24">
        <v>1194879</v>
      </c>
      <c r="I58" s="25"/>
      <c r="J58" s="23"/>
    </row>
    <row r="59" spans="1:10" x14ac:dyDescent="0.3">
      <c r="A59" s="38" t="s">
        <v>66</v>
      </c>
      <c r="B59" s="38"/>
      <c r="C59" s="38"/>
      <c r="D59" s="38"/>
      <c r="E59" s="39">
        <v>3932000</v>
      </c>
      <c r="F59" s="39">
        <v>-61313</v>
      </c>
      <c r="G59" s="39">
        <v>54000</v>
      </c>
      <c r="H59" s="39">
        <v>3924687</v>
      </c>
      <c r="I59" s="40"/>
      <c r="J59" s="38"/>
    </row>
    <row r="60" spans="1:10" x14ac:dyDescent="0.3">
      <c r="A60" s="53" t="s">
        <v>80</v>
      </c>
      <c r="B60" s="26">
        <v>976987608</v>
      </c>
      <c r="C60" s="26" t="s">
        <v>68</v>
      </c>
      <c r="D60" s="26" t="s">
        <v>14</v>
      </c>
      <c r="E60" s="27">
        <f>E59+E53+E46+E39+E29</f>
        <v>20687000</v>
      </c>
      <c r="F60" s="27">
        <f>F59+F53+F46+F39+F29</f>
        <v>-465706</v>
      </c>
      <c r="G60" s="27">
        <f>G56</f>
        <v>54000</v>
      </c>
      <c r="H60" s="27">
        <f>H59+H53+H46+H39+H29</f>
        <v>20275294</v>
      </c>
      <c r="I60" s="28">
        <v>44365</v>
      </c>
      <c r="J60" s="26"/>
    </row>
    <row r="61" spans="1:10" x14ac:dyDescent="0.3">
      <c r="A61" s="49"/>
      <c r="B61" s="46"/>
      <c r="C61" s="46"/>
      <c r="D61" s="46"/>
      <c r="E61" s="47"/>
      <c r="F61" s="47"/>
      <c r="G61" s="47"/>
      <c r="H61" s="47"/>
      <c r="I61" s="48"/>
      <c r="J61" s="46"/>
    </row>
    <row r="62" spans="1:10" x14ac:dyDescent="0.3">
      <c r="A62" s="14" t="s">
        <v>69</v>
      </c>
      <c r="B62" s="15"/>
      <c r="C62" s="15"/>
      <c r="D62" s="15"/>
      <c r="E62" s="16"/>
      <c r="F62" s="16"/>
      <c r="G62" s="16"/>
      <c r="H62" s="16"/>
      <c r="I62" s="17"/>
      <c r="J62" s="15"/>
    </row>
    <row r="63" spans="1:10" x14ac:dyDescent="0.3">
      <c r="A63" s="15" t="s">
        <v>70</v>
      </c>
      <c r="B63" s="15"/>
      <c r="C63" s="15"/>
      <c r="D63" s="15" t="s">
        <v>14</v>
      </c>
      <c r="E63" s="16">
        <v>853000</v>
      </c>
      <c r="F63" s="16">
        <v>0</v>
      </c>
      <c r="G63" s="16"/>
      <c r="H63" s="16">
        <v>853000</v>
      </c>
      <c r="I63" s="17"/>
      <c r="J63" s="15"/>
    </row>
    <row r="64" spans="1:10" x14ac:dyDescent="0.3">
      <c r="A64" s="15" t="s">
        <v>71</v>
      </c>
      <c r="B64" s="15"/>
      <c r="C64" s="15"/>
      <c r="D64" s="15" t="s">
        <v>14</v>
      </c>
      <c r="E64" s="16">
        <v>901000</v>
      </c>
      <c r="F64" s="16">
        <v>-109010</v>
      </c>
      <c r="G64" s="16"/>
      <c r="H64" s="16">
        <v>791990</v>
      </c>
      <c r="I64" s="17"/>
      <c r="J64" s="15"/>
    </row>
    <row r="65" spans="1:10" x14ac:dyDescent="0.3">
      <c r="A65" s="15" t="s">
        <v>72</v>
      </c>
      <c r="B65" s="15"/>
      <c r="C65" s="15"/>
      <c r="D65" s="15" t="s">
        <v>14</v>
      </c>
      <c r="E65" s="16">
        <v>505000</v>
      </c>
      <c r="F65" s="16">
        <v>0</v>
      </c>
      <c r="G65" s="16"/>
      <c r="H65" s="16">
        <v>505000</v>
      </c>
      <c r="I65" s="17"/>
      <c r="J65" s="15"/>
    </row>
    <row r="66" spans="1:10" x14ac:dyDescent="0.3">
      <c r="A66" s="54" t="s">
        <v>73</v>
      </c>
      <c r="B66" s="15"/>
      <c r="C66" s="15"/>
      <c r="D66" s="15" t="s">
        <v>14</v>
      </c>
      <c r="E66" s="16">
        <v>660000</v>
      </c>
      <c r="F66" s="16">
        <v>0</v>
      </c>
      <c r="G66" s="16"/>
      <c r="H66" s="16">
        <v>660000</v>
      </c>
      <c r="I66" s="17"/>
      <c r="J66" s="15"/>
    </row>
    <row r="67" spans="1:10" x14ac:dyDescent="0.3">
      <c r="A67" s="15" t="s">
        <v>74</v>
      </c>
      <c r="B67" s="15"/>
      <c r="C67" s="15"/>
      <c r="D67" s="15" t="s">
        <v>14</v>
      </c>
      <c r="E67" s="16">
        <v>877000</v>
      </c>
      <c r="F67" s="16">
        <v>-22901</v>
      </c>
      <c r="G67" s="16"/>
      <c r="H67" s="16">
        <v>854099</v>
      </c>
      <c r="I67" s="17"/>
      <c r="J67" s="15"/>
    </row>
    <row r="68" spans="1:10" x14ac:dyDescent="0.3">
      <c r="A68" s="15" t="s">
        <v>75</v>
      </c>
      <c r="B68" s="15"/>
      <c r="C68" s="15"/>
      <c r="D68" s="15" t="s">
        <v>14</v>
      </c>
      <c r="E68" s="16">
        <v>575000</v>
      </c>
      <c r="F68" s="16">
        <v>-210198</v>
      </c>
      <c r="G68" s="16"/>
      <c r="H68" s="16">
        <v>364802</v>
      </c>
      <c r="I68" s="17"/>
      <c r="J68" s="15"/>
    </row>
    <row r="69" spans="1:10" x14ac:dyDescent="0.3">
      <c r="A69" s="15" t="s">
        <v>76</v>
      </c>
      <c r="B69" s="15"/>
      <c r="C69" s="15"/>
      <c r="D69" s="15" t="s">
        <v>14</v>
      </c>
      <c r="E69" s="16">
        <v>1432000</v>
      </c>
      <c r="F69" s="16">
        <v>0</v>
      </c>
      <c r="G69" s="16"/>
      <c r="H69" s="16">
        <v>1432000</v>
      </c>
      <c r="I69" s="17"/>
      <c r="J69" s="15"/>
    </row>
    <row r="70" spans="1:10" x14ac:dyDescent="0.3">
      <c r="A70" s="55" t="s">
        <v>81</v>
      </c>
      <c r="B70" s="56">
        <v>976986466</v>
      </c>
      <c r="C70" s="56" t="s">
        <v>77</v>
      </c>
      <c r="D70" s="56"/>
      <c r="E70" s="57">
        <v>5803000</v>
      </c>
      <c r="F70" s="57">
        <v>-342109</v>
      </c>
      <c r="G70" s="57"/>
      <c r="H70" s="57">
        <v>5460891</v>
      </c>
      <c r="I70" s="58">
        <v>44365</v>
      </c>
      <c r="J70" s="56"/>
    </row>
    <row r="71" spans="1:10" x14ac:dyDescent="0.3">
      <c r="A71" s="46"/>
      <c r="B71" s="46"/>
      <c r="C71" s="46"/>
      <c r="D71" s="46"/>
      <c r="E71" s="47"/>
      <c r="F71" s="47"/>
      <c r="G71" s="47"/>
      <c r="H71" s="47"/>
      <c r="I71" s="48"/>
      <c r="J71" s="46"/>
    </row>
    <row r="72" spans="1:10" x14ac:dyDescent="0.3">
      <c r="A72" s="50" t="s">
        <v>78</v>
      </c>
      <c r="B72" s="50"/>
      <c r="C72" s="50"/>
      <c r="D72" s="50"/>
      <c r="E72" s="51">
        <f>E70+E59+E53+E46+E39+E29+E18</f>
        <v>33565000</v>
      </c>
      <c r="F72" s="51">
        <f>F70+F59+F53+F46+F39+F29+F18</f>
        <v>-816424</v>
      </c>
      <c r="G72" s="51">
        <f>G60</f>
        <v>54000</v>
      </c>
      <c r="H72" s="51">
        <f>H70+H59+H53+H46+H39+H29+H18</f>
        <v>32802576</v>
      </c>
      <c r="I72" s="52"/>
      <c r="J72" s="50"/>
    </row>
  </sheetData>
  <mergeCells count="2">
    <mergeCell ref="B3:D3"/>
    <mergeCell ref="B4:D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Aleksander Leinonen</dc:creator>
  <cp:lastModifiedBy>Håkon Aleksander Leinonen</cp:lastModifiedBy>
  <dcterms:created xsi:type="dcterms:W3CDTF">2021-06-07T09:45:14Z</dcterms:created>
  <dcterms:modified xsi:type="dcterms:W3CDTF">2021-06-15T10:43:53Z</dcterms:modified>
</cp:coreProperties>
</file>