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irke\0 - Organisering og administrasjon\Tidskonto\"/>
    </mc:Choice>
  </mc:AlternateContent>
  <xr:revisionPtr revIDLastSave="0" documentId="8_{769408E3-8D3F-4CCF-B4EC-FFC2DE025021}" xr6:coauthVersionLast="47" xr6:coauthVersionMax="47" xr10:uidLastSave="{00000000-0000-0000-0000-000000000000}"/>
  <workbookProtection workbookPassword="CC1C" lockStructure="1"/>
  <bookViews>
    <workbookView xWindow="17640" yWindow="1080" windowWidth="15240" windowHeight="12855" tabRatio="850" xr2:uid="{00000000-000D-0000-FFFF-FFFF00000000}"/>
  </bookViews>
  <sheets>
    <sheet name="Start" sheetId="1" r:id="rId1"/>
    <sheet name="Uke 1-4" sheetId="2" r:id="rId2"/>
    <sheet name="5-8" sheetId="3" r:id="rId3"/>
    <sheet name="9-12" sheetId="9" r:id="rId4"/>
    <sheet name="13-16" sheetId="8" r:id="rId5"/>
    <sheet name="17-20" sheetId="7" r:id="rId6"/>
    <sheet name="21-24" sheetId="6" r:id="rId7"/>
    <sheet name="25-28" sheetId="5" r:id="rId8"/>
    <sheet name="29-32" sheetId="4" r:id="rId9"/>
    <sheet name="33-36" sheetId="17" r:id="rId10"/>
    <sheet name="37-40" sheetId="16" r:id="rId11"/>
    <sheet name="41-44" sheetId="15" r:id="rId12"/>
    <sheet name="45-48" sheetId="14" r:id="rId13"/>
    <sheet name="49-53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9" i="2" s="1"/>
  <c r="B20" i="2" s="1"/>
  <c r="B21" i="2" s="1"/>
  <c r="B22" i="2" s="1"/>
  <c r="B23" i="2" s="1"/>
  <c r="B24" i="2" s="1"/>
  <c r="B25" i="2" s="1"/>
  <c r="B31" i="2" s="1"/>
  <c r="B32" i="2" s="1"/>
  <c r="B33" i="2" s="1"/>
  <c r="B34" i="2" s="1"/>
  <c r="B35" i="2" s="1"/>
  <c r="B36" i="2" s="1"/>
  <c r="B37" i="2" s="1"/>
  <c r="B43" i="2" s="1"/>
  <c r="B44" i="2" s="1"/>
  <c r="B45" i="2" s="1"/>
  <c r="B46" i="2" s="1"/>
  <c r="B47" i="2" s="1"/>
  <c r="B48" i="2" s="1"/>
  <c r="B49" i="2" s="1"/>
  <c r="B7" i="3" s="1"/>
  <c r="B8" i="3" s="1"/>
  <c r="B9" i="3" s="1"/>
  <c r="B10" i="3" s="1"/>
  <c r="B11" i="3" s="1"/>
  <c r="B12" i="3" s="1"/>
  <c r="B13" i="3" s="1"/>
  <c r="B19" i="3" s="1"/>
  <c r="B20" i="3" s="1"/>
  <c r="B21" i="3" s="1"/>
  <c r="B22" i="3" s="1"/>
  <c r="B23" i="3" s="1"/>
  <c r="B24" i="3" s="1"/>
  <c r="B25" i="3" s="1"/>
  <c r="B31" i="3" s="1"/>
  <c r="B32" i="3" s="1"/>
  <c r="B33" i="3" s="1"/>
  <c r="B34" i="3" s="1"/>
  <c r="B35" i="3" s="1"/>
  <c r="B36" i="3" s="1"/>
  <c r="B37" i="3" s="1"/>
  <c r="B43" i="3" s="1"/>
  <c r="B44" i="3" s="1"/>
  <c r="B45" i="3" s="1"/>
  <c r="B46" i="3" s="1"/>
  <c r="B47" i="3" s="1"/>
  <c r="B48" i="3" s="1"/>
  <c r="B49" i="3" s="1"/>
  <c r="B7" i="9" s="1"/>
  <c r="B8" i="9" s="1"/>
  <c r="B9" i="9" s="1"/>
  <c r="B10" i="9" s="1"/>
  <c r="B11" i="9" s="1"/>
  <c r="B12" i="9" s="1"/>
  <c r="B13" i="9" s="1"/>
  <c r="B19" i="9" s="1"/>
  <c r="B20" i="9" s="1"/>
  <c r="B21" i="9" s="1"/>
  <c r="B22" i="9" s="1"/>
  <c r="B23" i="9" s="1"/>
  <c r="B24" i="9" s="1"/>
  <c r="B25" i="9" s="1"/>
  <c r="B31" i="9" s="1"/>
  <c r="B32" i="9" s="1"/>
  <c r="B33" i="9" s="1"/>
  <c r="B34" i="9" s="1"/>
  <c r="B35" i="9" s="1"/>
  <c r="B36" i="9" s="1"/>
  <c r="B37" i="9" s="1"/>
  <c r="B43" i="9" s="1"/>
  <c r="B44" i="9" s="1"/>
  <c r="B45" i="9" s="1"/>
  <c r="B46" i="9" s="1"/>
  <c r="B47" i="9" s="1"/>
  <c r="B48" i="9" s="1"/>
  <c r="B49" i="9" s="1"/>
  <c r="B7" i="8" s="1"/>
  <c r="B8" i="8" s="1"/>
  <c r="B9" i="8" s="1"/>
  <c r="B10" i="8" s="1"/>
  <c r="B11" i="8" s="1"/>
  <c r="B12" i="8" s="1"/>
  <c r="B13" i="8" s="1"/>
  <c r="B19" i="8" s="1"/>
  <c r="B20" i="8" s="1"/>
  <c r="B21" i="8" s="1"/>
  <c r="B22" i="8" s="1"/>
  <c r="B23" i="8" s="1"/>
  <c r="B24" i="8" s="1"/>
  <c r="B25" i="8" s="1"/>
  <c r="B31" i="8" s="1"/>
  <c r="B32" i="8" s="1"/>
  <c r="B33" i="8" s="1"/>
  <c r="B34" i="8" s="1"/>
  <c r="B35" i="8" s="1"/>
  <c r="B36" i="8" s="1"/>
  <c r="B37" i="8" s="1"/>
  <c r="B43" i="8" s="1"/>
  <c r="B44" i="8" s="1"/>
  <c r="B45" i="8" s="1"/>
  <c r="B46" i="8" s="1"/>
  <c r="B47" i="8" s="1"/>
  <c r="B48" i="8" s="1"/>
  <c r="B49" i="8" s="1"/>
  <c r="B7" i="7" s="1"/>
  <c r="B8" i="7" s="1"/>
  <c r="B9" i="7" s="1"/>
  <c r="B10" i="7" s="1"/>
  <c r="B11" i="7" s="1"/>
  <c r="B12" i="7" s="1"/>
  <c r="B13" i="7" s="1"/>
  <c r="B19" i="7" s="1"/>
  <c r="B20" i="7" s="1"/>
  <c r="B21" i="7" s="1"/>
  <c r="B22" i="7" s="1"/>
  <c r="B23" i="7" s="1"/>
  <c r="B24" i="7" s="1"/>
  <c r="B25" i="7" s="1"/>
  <c r="B31" i="7" s="1"/>
  <c r="B32" i="7" s="1"/>
  <c r="B33" i="7" s="1"/>
  <c r="B34" i="7" s="1"/>
  <c r="B35" i="7" s="1"/>
  <c r="B36" i="7" s="1"/>
  <c r="B37" i="7" s="1"/>
  <c r="B43" i="7" s="1"/>
  <c r="B44" i="7" s="1"/>
  <c r="B45" i="7" s="1"/>
  <c r="B46" i="7" s="1"/>
  <c r="B47" i="7" s="1"/>
  <c r="B48" i="7" s="1"/>
  <c r="B49" i="7" s="1"/>
  <c r="B7" i="6" s="1"/>
  <c r="B8" i="6" s="1"/>
  <c r="B9" i="6" s="1"/>
  <c r="B10" i="6" s="1"/>
  <c r="B11" i="6" s="1"/>
  <c r="B12" i="6" s="1"/>
  <c r="B13" i="6" s="1"/>
  <c r="B19" i="6" s="1"/>
  <c r="B20" i="6" s="1"/>
  <c r="B21" i="6" s="1"/>
  <c r="B22" i="6" s="1"/>
  <c r="B23" i="6" s="1"/>
  <c r="B24" i="6" s="1"/>
  <c r="B25" i="6" s="1"/>
  <c r="B31" i="6" s="1"/>
  <c r="B32" i="6" s="1"/>
  <c r="B33" i="6" s="1"/>
  <c r="B34" i="6" s="1"/>
  <c r="B35" i="6" s="1"/>
  <c r="B36" i="6" s="1"/>
  <c r="B37" i="6" s="1"/>
  <c r="B43" i="6" s="1"/>
  <c r="B44" i="6" s="1"/>
  <c r="B45" i="6" s="1"/>
  <c r="B46" i="6" s="1"/>
  <c r="B47" i="6" s="1"/>
  <c r="B48" i="6" s="1"/>
  <c r="B49" i="6" s="1"/>
  <c r="B7" i="5" s="1"/>
  <c r="B8" i="5" s="1"/>
  <c r="B9" i="5" s="1"/>
  <c r="B10" i="5" s="1"/>
  <c r="B11" i="5" s="1"/>
  <c r="B12" i="5" s="1"/>
  <c r="B13" i="5" s="1"/>
  <c r="B19" i="5" s="1"/>
  <c r="B20" i="5" s="1"/>
  <c r="B21" i="5" s="1"/>
  <c r="B22" i="5" s="1"/>
  <c r="B23" i="5" s="1"/>
  <c r="B24" i="5" s="1"/>
  <c r="B25" i="5" s="1"/>
  <c r="B31" i="5" s="1"/>
  <c r="B32" i="5" s="1"/>
  <c r="B33" i="5" s="1"/>
  <c r="B34" i="5" s="1"/>
  <c r="B35" i="5" s="1"/>
  <c r="B36" i="5" s="1"/>
  <c r="B37" i="5" s="1"/>
  <c r="B43" i="5" s="1"/>
  <c r="B44" i="5" s="1"/>
  <c r="B45" i="5" s="1"/>
  <c r="B46" i="5" s="1"/>
  <c r="B47" i="5" s="1"/>
  <c r="B48" i="5" s="1"/>
  <c r="B49" i="5" s="1"/>
  <c r="B7" i="4" s="1"/>
  <c r="B8" i="4" s="1"/>
  <c r="B9" i="4" s="1"/>
  <c r="B10" i="4" s="1"/>
  <c r="B11" i="4" s="1"/>
  <c r="B12" i="4" s="1"/>
  <c r="B13" i="4" s="1"/>
  <c r="B19" i="4" s="1"/>
  <c r="B20" i="4" s="1"/>
  <c r="B21" i="4" s="1"/>
  <c r="B22" i="4" s="1"/>
  <c r="B23" i="4" s="1"/>
  <c r="B24" i="4" s="1"/>
  <c r="B25" i="4" s="1"/>
  <c r="B31" i="4" s="1"/>
  <c r="B32" i="4" s="1"/>
  <c r="B33" i="4" s="1"/>
  <c r="B34" i="4" s="1"/>
  <c r="B35" i="4" s="1"/>
  <c r="B36" i="4" s="1"/>
  <c r="B37" i="4" s="1"/>
  <c r="B43" i="4" s="1"/>
  <c r="B44" i="4" s="1"/>
  <c r="B45" i="4" s="1"/>
  <c r="B46" i="4" s="1"/>
  <c r="B47" i="4" s="1"/>
  <c r="B48" i="4" s="1"/>
  <c r="B49" i="4" s="1"/>
  <c r="B7" i="17" s="1"/>
  <c r="B8" i="17" s="1"/>
  <c r="B9" i="17" s="1"/>
  <c r="B10" i="17" s="1"/>
  <c r="B11" i="17" s="1"/>
  <c r="B12" i="17" s="1"/>
  <c r="B13" i="17" s="1"/>
  <c r="B19" i="17" s="1"/>
  <c r="B20" i="17" s="1"/>
  <c r="B21" i="17" s="1"/>
  <c r="B22" i="17" s="1"/>
  <c r="B23" i="17" s="1"/>
  <c r="B24" i="17" s="1"/>
  <c r="B25" i="17" s="1"/>
  <c r="B31" i="17" s="1"/>
  <c r="B32" i="17" s="1"/>
  <c r="B33" i="17" s="1"/>
  <c r="B34" i="17" s="1"/>
  <c r="B35" i="17" s="1"/>
  <c r="B36" i="17" s="1"/>
  <c r="B37" i="17" s="1"/>
  <c r="B43" i="17" s="1"/>
  <c r="B44" i="17" s="1"/>
  <c r="B45" i="17" s="1"/>
  <c r="B46" i="17" s="1"/>
  <c r="B47" i="17" s="1"/>
  <c r="B48" i="17" s="1"/>
  <c r="B49" i="17" s="1"/>
  <c r="B7" i="16" s="1"/>
  <c r="B8" i="16" s="1"/>
  <c r="B9" i="16" s="1"/>
  <c r="B10" i="16" s="1"/>
  <c r="B11" i="16" s="1"/>
  <c r="B12" i="16" s="1"/>
  <c r="B13" i="16" s="1"/>
  <c r="B19" i="16" s="1"/>
  <c r="B20" i="16" s="1"/>
  <c r="B21" i="16" s="1"/>
  <c r="B22" i="16" s="1"/>
  <c r="B23" i="16" s="1"/>
  <c r="B24" i="16" s="1"/>
  <c r="B25" i="16" s="1"/>
  <c r="B31" i="16" s="1"/>
  <c r="B32" i="16" s="1"/>
  <c r="B33" i="16" s="1"/>
  <c r="B34" i="16" s="1"/>
  <c r="B35" i="16" s="1"/>
  <c r="B36" i="16" s="1"/>
  <c r="B37" i="16" s="1"/>
  <c r="B43" i="16" s="1"/>
  <c r="B44" i="16" s="1"/>
  <c r="B45" i="16" s="1"/>
  <c r="B46" i="16" s="1"/>
  <c r="B47" i="16" s="1"/>
  <c r="B48" i="16" s="1"/>
  <c r="B49" i="16" s="1"/>
  <c r="B7" i="15" s="1"/>
  <c r="B8" i="15" s="1"/>
  <c r="B9" i="15" s="1"/>
  <c r="B10" i="15" s="1"/>
  <c r="B11" i="15" s="1"/>
  <c r="B12" i="15" s="1"/>
  <c r="B13" i="15" s="1"/>
  <c r="B19" i="15" s="1"/>
  <c r="B20" i="15" s="1"/>
  <c r="B21" i="15" s="1"/>
  <c r="B22" i="15" s="1"/>
  <c r="B23" i="15" s="1"/>
  <c r="B24" i="15" s="1"/>
  <c r="B25" i="15" s="1"/>
  <c r="B31" i="15" s="1"/>
  <c r="B32" i="15" s="1"/>
  <c r="B33" i="15" s="1"/>
  <c r="B34" i="15" s="1"/>
  <c r="B35" i="15" s="1"/>
  <c r="B36" i="15" s="1"/>
  <c r="B37" i="15" s="1"/>
  <c r="B43" i="15" s="1"/>
  <c r="B44" i="15" s="1"/>
  <c r="B45" i="15" s="1"/>
  <c r="B46" i="15" s="1"/>
  <c r="B47" i="15" s="1"/>
  <c r="B48" i="15" s="1"/>
  <c r="B49" i="15" s="1"/>
  <c r="B7" i="14" s="1"/>
  <c r="B8" i="14" s="1"/>
  <c r="B9" i="14" s="1"/>
  <c r="B10" i="14" s="1"/>
  <c r="B11" i="14" s="1"/>
  <c r="B12" i="14" s="1"/>
  <c r="B13" i="14" s="1"/>
  <c r="B19" i="14" s="1"/>
  <c r="B20" i="14" s="1"/>
  <c r="B21" i="14" s="1"/>
  <c r="B22" i="14" s="1"/>
  <c r="B23" i="14" s="1"/>
  <c r="B24" i="14" s="1"/>
  <c r="B25" i="14" s="1"/>
  <c r="B31" i="14" s="1"/>
  <c r="B32" i="14" s="1"/>
  <c r="B33" i="14" s="1"/>
  <c r="B34" i="14" s="1"/>
  <c r="B35" i="14" s="1"/>
  <c r="B36" i="14" s="1"/>
  <c r="B37" i="14" s="1"/>
  <c r="B43" i="14" s="1"/>
  <c r="B44" i="14" s="1"/>
  <c r="B45" i="14" s="1"/>
  <c r="B46" i="14" s="1"/>
  <c r="B47" i="14" s="1"/>
  <c r="B48" i="14" s="1"/>
  <c r="B49" i="14" s="1"/>
  <c r="B7" i="13" s="1"/>
  <c r="B8" i="13" s="1"/>
  <c r="B9" i="13" s="1"/>
  <c r="B10" i="13" s="1"/>
  <c r="B11" i="13" s="1"/>
  <c r="B12" i="13" s="1"/>
  <c r="B13" i="13" s="1"/>
  <c r="B19" i="13" s="1"/>
  <c r="B20" i="13" s="1"/>
  <c r="B21" i="13" s="1"/>
  <c r="B22" i="13" s="1"/>
  <c r="B23" i="13" s="1"/>
  <c r="B24" i="13" s="1"/>
  <c r="B25" i="13" s="1"/>
  <c r="B31" i="13" s="1"/>
  <c r="B32" i="13" s="1"/>
  <c r="B33" i="13" s="1"/>
  <c r="B34" i="13" s="1"/>
  <c r="B35" i="13" s="1"/>
  <c r="B36" i="13" s="1"/>
  <c r="B37" i="13" s="1"/>
  <c r="B43" i="13" s="1"/>
  <c r="B44" i="13" s="1"/>
  <c r="B45" i="13" s="1"/>
  <c r="B46" i="13" s="1"/>
  <c r="B47" i="13" s="1"/>
  <c r="B48" i="13" s="1"/>
  <c r="B49" i="13" s="1"/>
  <c r="B55" i="13" s="1"/>
  <c r="B56" i="13" s="1"/>
  <c r="B57" i="13" s="1"/>
  <c r="B58" i="13" s="1"/>
  <c r="B59" i="13" s="1"/>
  <c r="B60" i="13" s="1"/>
  <c r="B61" i="13" s="1"/>
  <c r="G47" i="1"/>
  <c r="G43" i="14"/>
  <c r="G44" i="14"/>
  <c r="G45" i="14"/>
  <c r="G46" i="14"/>
  <c r="G47" i="14"/>
  <c r="G48" i="14"/>
  <c r="D9" i="1"/>
  <c r="G43" i="15"/>
  <c r="G44" i="15"/>
  <c r="G45" i="15"/>
  <c r="G46" i="15"/>
  <c r="G47" i="15"/>
  <c r="G48" i="15"/>
  <c r="G32" i="2"/>
  <c r="G33" i="2"/>
  <c r="G34" i="2"/>
  <c r="G35" i="2"/>
  <c r="G36" i="2"/>
  <c r="G47" i="2"/>
  <c r="G48" i="2"/>
  <c r="H2" i="2"/>
  <c r="I2" i="2"/>
  <c r="G43" i="9"/>
  <c r="G44" i="9"/>
  <c r="G45" i="9"/>
  <c r="G46" i="9"/>
  <c r="G47" i="9"/>
  <c r="G48" i="9"/>
  <c r="G43" i="8"/>
  <c r="G44" i="8"/>
  <c r="G45" i="8"/>
  <c r="G46" i="8"/>
  <c r="G47" i="8"/>
  <c r="G48" i="8"/>
  <c r="G43" i="7"/>
  <c r="G44" i="7"/>
  <c r="G45" i="7"/>
  <c r="G46" i="7"/>
  <c r="G47" i="7"/>
  <c r="G48" i="7"/>
  <c r="G43" i="6"/>
  <c r="G44" i="6"/>
  <c r="G45" i="6"/>
  <c r="G46" i="6"/>
  <c r="G47" i="6"/>
  <c r="G48" i="6"/>
  <c r="G43" i="5"/>
  <c r="G44" i="5"/>
  <c r="G45" i="5"/>
  <c r="G46" i="5"/>
  <c r="G47" i="5"/>
  <c r="G48" i="5"/>
  <c r="G43" i="4"/>
  <c r="G44" i="4"/>
  <c r="G45" i="4"/>
  <c r="G46" i="4"/>
  <c r="G47" i="4"/>
  <c r="G48" i="4"/>
  <c r="G43" i="17"/>
  <c r="G44" i="17"/>
  <c r="G45" i="17"/>
  <c r="G46" i="17"/>
  <c r="G47" i="17"/>
  <c r="G48" i="17"/>
  <c r="G31" i="16"/>
  <c r="G32" i="16"/>
  <c r="G33" i="16"/>
  <c r="G34" i="16"/>
  <c r="G43" i="16"/>
  <c r="G44" i="16"/>
  <c r="G45" i="16"/>
  <c r="G46" i="16"/>
  <c r="G47" i="16"/>
  <c r="G48" i="16"/>
  <c r="G35" i="16"/>
  <c r="G36" i="16"/>
  <c r="G19" i="2"/>
  <c r="G20" i="2"/>
  <c r="G21" i="2"/>
  <c r="G22" i="2"/>
  <c r="G7" i="9"/>
  <c r="G8" i="9"/>
  <c r="G9" i="9"/>
  <c r="G10" i="9"/>
  <c r="G11" i="9"/>
  <c r="G32" i="8"/>
  <c r="G31" i="8"/>
  <c r="G33" i="8"/>
  <c r="G34" i="8"/>
  <c r="G35" i="8"/>
  <c r="G19" i="7"/>
  <c r="G20" i="7"/>
  <c r="G21" i="7"/>
  <c r="G22" i="7"/>
  <c r="G23" i="7"/>
  <c r="G24" i="7"/>
  <c r="G19" i="6"/>
  <c r="G20" i="6"/>
  <c r="G21" i="6"/>
  <c r="G22" i="6"/>
  <c r="G23" i="6"/>
  <c r="G8" i="4"/>
  <c r="G9" i="4"/>
  <c r="G10" i="4"/>
  <c r="G11" i="4"/>
  <c r="G12" i="4"/>
  <c r="G7" i="4"/>
  <c r="G13" i="4"/>
  <c r="G19" i="4"/>
  <c r="G20" i="4"/>
  <c r="G21" i="4"/>
  <c r="G22" i="4"/>
  <c r="G23" i="4"/>
  <c r="G23" i="2"/>
  <c r="G24" i="2"/>
  <c r="G44" i="3"/>
  <c r="G45" i="3"/>
  <c r="G46" i="3"/>
  <c r="G47" i="3"/>
  <c r="G48" i="3"/>
  <c r="G43" i="3"/>
  <c r="G49" i="3"/>
  <c r="J1" i="13"/>
  <c r="J1" i="14"/>
  <c r="J1" i="15"/>
  <c r="J1" i="16"/>
  <c r="J1" i="17"/>
  <c r="J1" i="4"/>
  <c r="J1" i="5"/>
  <c r="J1" i="6"/>
  <c r="J1" i="7"/>
  <c r="J1" i="8"/>
  <c r="J1" i="9"/>
  <c r="J1" i="3"/>
  <c r="J1" i="2"/>
  <c r="G7" i="2"/>
  <c r="G8" i="2"/>
  <c r="G9" i="2"/>
  <c r="G10" i="2"/>
  <c r="G11" i="2"/>
  <c r="G12" i="2"/>
  <c r="G13" i="2"/>
  <c r="G25" i="2"/>
  <c r="G31" i="2"/>
  <c r="G37" i="2"/>
  <c r="G49" i="2"/>
  <c r="G7" i="3"/>
  <c r="G8" i="3"/>
  <c r="G9" i="3"/>
  <c r="G10" i="3"/>
  <c r="G11" i="3"/>
  <c r="G12" i="3"/>
  <c r="G13" i="3"/>
  <c r="G19" i="3"/>
  <c r="G20" i="3"/>
  <c r="G21" i="3"/>
  <c r="G22" i="3"/>
  <c r="G23" i="3"/>
  <c r="G24" i="3"/>
  <c r="G25" i="3"/>
  <c r="G31" i="3"/>
  <c r="G32" i="3"/>
  <c r="G33" i="3"/>
  <c r="G34" i="3"/>
  <c r="G35" i="3"/>
  <c r="G36" i="3"/>
  <c r="G37" i="3"/>
  <c r="G49" i="17"/>
  <c r="G7" i="17"/>
  <c r="G8" i="17"/>
  <c r="G9" i="17"/>
  <c r="G10" i="17"/>
  <c r="G11" i="17"/>
  <c r="G12" i="17"/>
  <c r="G13" i="17"/>
  <c r="G19" i="17"/>
  <c r="G20" i="17"/>
  <c r="G21" i="17"/>
  <c r="G22" i="17"/>
  <c r="G23" i="17"/>
  <c r="G24" i="17"/>
  <c r="G25" i="17"/>
  <c r="G31" i="17"/>
  <c r="G32" i="17"/>
  <c r="G33" i="17"/>
  <c r="G34" i="17"/>
  <c r="G35" i="17"/>
  <c r="G36" i="17"/>
  <c r="G37" i="17"/>
  <c r="G46" i="13"/>
  <c r="G47" i="13"/>
  <c r="G43" i="13"/>
  <c r="G44" i="13"/>
  <c r="G45" i="13"/>
  <c r="G48" i="13"/>
  <c r="G56" i="13"/>
  <c r="G55" i="13"/>
  <c r="G57" i="13"/>
  <c r="G58" i="13"/>
  <c r="G59" i="13"/>
  <c r="G60" i="13"/>
  <c r="G61" i="13"/>
  <c r="G7" i="13"/>
  <c r="G8" i="13"/>
  <c r="G9" i="13"/>
  <c r="G10" i="13"/>
  <c r="G11" i="13"/>
  <c r="G12" i="13"/>
  <c r="G13" i="13"/>
  <c r="G19" i="13"/>
  <c r="G26" i="13" s="1"/>
  <c r="G20" i="13"/>
  <c r="G21" i="13"/>
  <c r="G22" i="13"/>
  <c r="G23" i="13"/>
  <c r="G24" i="13"/>
  <c r="G25" i="13"/>
  <c r="G31" i="13"/>
  <c r="G32" i="13"/>
  <c r="G33" i="13"/>
  <c r="G34" i="13"/>
  <c r="G35" i="13"/>
  <c r="G36" i="13"/>
  <c r="G37" i="13"/>
  <c r="G49" i="13"/>
  <c r="A1" i="13"/>
  <c r="G7" i="14"/>
  <c r="G8" i="14"/>
  <c r="G9" i="14"/>
  <c r="G10" i="14"/>
  <c r="G11" i="14"/>
  <c r="G12" i="14"/>
  <c r="G13" i="14"/>
  <c r="G19" i="14"/>
  <c r="G20" i="14"/>
  <c r="G21" i="14"/>
  <c r="G22" i="14"/>
  <c r="G23" i="14"/>
  <c r="G24" i="14"/>
  <c r="G25" i="14"/>
  <c r="G31" i="14"/>
  <c r="G32" i="14"/>
  <c r="G33" i="14"/>
  <c r="G34" i="14"/>
  <c r="G35" i="14"/>
  <c r="G36" i="14"/>
  <c r="G37" i="14"/>
  <c r="G49" i="14"/>
  <c r="A1" i="14"/>
  <c r="G7" i="15"/>
  <c r="G8" i="15"/>
  <c r="G9" i="15"/>
  <c r="G10" i="15"/>
  <c r="G11" i="15"/>
  <c r="G12" i="15"/>
  <c r="G13" i="15"/>
  <c r="G19" i="15"/>
  <c r="G20" i="15"/>
  <c r="G21" i="15"/>
  <c r="G22" i="15"/>
  <c r="G23" i="15"/>
  <c r="G24" i="15"/>
  <c r="G25" i="15"/>
  <c r="G31" i="15"/>
  <c r="G32" i="15"/>
  <c r="G33" i="15"/>
  <c r="G34" i="15"/>
  <c r="G35" i="15"/>
  <c r="G36" i="15"/>
  <c r="G37" i="15"/>
  <c r="G49" i="15"/>
  <c r="A1" i="15"/>
  <c r="G7" i="16"/>
  <c r="G8" i="16"/>
  <c r="G9" i="16"/>
  <c r="G10" i="16"/>
  <c r="G11" i="16"/>
  <c r="G12" i="16"/>
  <c r="G13" i="16"/>
  <c r="G19" i="16"/>
  <c r="G20" i="16"/>
  <c r="G21" i="16"/>
  <c r="G22" i="16"/>
  <c r="G23" i="16"/>
  <c r="G24" i="16"/>
  <c r="G25" i="16"/>
  <c r="G37" i="16"/>
  <c r="G49" i="16"/>
  <c r="A1" i="16"/>
  <c r="A1" i="17"/>
  <c r="G24" i="4"/>
  <c r="G25" i="4"/>
  <c r="G31" i="4"/>
  <c r="G32" i="4"/>
  <c r="G33" i="4"/>
  <c r="G34" i="4"/>
  <c r="G35" i="4"/>
  <c r="G36" i="4"/>
  <c r="G37" i="4"/>
  <c r="G49" i="4"/>
  <c r="A1" i="4"/>
  <c r="G7" i="5"/>
  <c r="G8" i="5"/>
  <c r="G9" i="5"/>
  <c r="G10" i="5"/>
  <c r="G11" i="5"/>
  <c r="G12" i="5"/>
  <c r="G13" i="5"/>
  <c r="G19" i="5"/>
  <c r="G20" i="5"/>
  <c r="G21" i="5"/>
  <c r="G22" i="5"/>
  <c r="G23" i="5"/>
  <c r="G24" i="5"/>
  <c r="G25" i="5"/>
  <c r="G31" i="5"/>
  <c r="G32" i="5"/>
  <c r="G33" i="5"/>
  <c r="G34" i="5"/>
  <c r="G35" i="5"/>
  <c r="G36" i="5"/>
  <c r="G37" i="5"/>
  <c r="G49" i="5"/>
  <c r="A1" i="5"/>
  <c r="G7" i="6"/>
  <c r="G8" i="6"/>
  <c r="G9" i="6"/>
  <c r="G10" i="6"/>
  <c r="G11" i="6"/>
  <c r="G12" i="6"/>
  <c r="G13" i="6"/>
  <c r="G24" i="6"/>
  <c r="G25" i="6"/>
  <c r="G31" i="6"/>
  <c r="G32" i="6"/>
  <c r="G33" i="6"/>
  <c r="G34" i="6"/>
  <c r="G35" i="6"/>
  <c r="G36" i="6"/>
  <c r="G37" i="6"/>
  <c r="G49" i="6"/>
  <c r="A1" i="6"/>
  <c r="G7" i="7"/>
  <c r="G8" i="7"/>
  <c r="G9" i="7"/>
  <c r="G10" i="7"/>
  <c r="G11" i="7"/>
  <c r="G12" i="7"/>
  <c r="G13" i="7"/>
  <c r="G25" i="7"/>
  <c r="G31" i="7"/>
  <c r="G32" i="7"/>
  <c r="G33" i="7"/>
  <c r="G34" i="7"/>
  <c r="G35" i="7"/>
  <c r="G36" i="7"/>
  <c r="G37" i="7"/>
  <c r="G49" i="7"/>
  <c r="A1" i="7"/>
  <c r="G7" i="8"/>
  <c r="G8" i="8"/>
  <c r="G9" i="8"/>
  <c r="G10" i="8"/>
  <c r="G11" i="8"/>
  <c r="G12" i="8"/>
  <c r="G13" i="8"/>
  <c r="G19" i="8"/>
  <c r="G20" i="8"/>
  <c r="G21" i="8"/>
  <c r="G22" i="8"/>
  <c r="G23" i="8"/>
  <c r="G24" i="8"/>
  <c r="G25" i="8"/>
  <c r="G36" i="8"/>
  <c r="G37" i="8"/>
  <c r="G49" i="8"/>
  <c r="A1" i="8"/>
  <c r="G19" i="9"/>
  <c r="G20" i="9"/>
  <c r="G21" i="9"/>
  <c r="G22" i="9"/>
  <c r="G23" i="9"/>
  <c r="G31" i="9"/>
  <c r="G32" i="9"/>
  <c r="G33" i="9"/>
  <c r="G34" i="9"/>
  <c r="G35" i="9"/>
  <c r="G12" i="9"/>
  <c r="G13" i="9"/>
  <c r="G24" i="9"/>
  <c r="G25" i="9"/>
  <c r="G36" i="9"/>
  <c r="G37" i="9"/>
  <c r="G49" i="9"/>
  <c r="A1" i="9"/>
  <c r="A1" i="3"/>
  <c r="A1" i="2"/>
  <c r="G26" i="6" l="1"/>
  <c r="H26" i="6" s="1"/>
  <c r="G26" i="3"/>
  <c r="H26" i="3" s="1"/>
  <c r="G26" i="14"/>
  <c r="H26" i="14" s="1"/>
  <c r="G14" i="14"/>
  <c r="I14" i="14" s="1"/>
  <c r="G26" i="16"/>
  <c r="H26" i="16" s="1"/>
  <c r="G26" i="15"/>
  <c r="I26" i="15" s="1"/>
  <c r="G38" i="13"/>
  <c r="G50" i="16"/>
  <c r="I50" i="16" s="1"/>
  <c r="G50" i="15"/>
  <c r="I50" i="15" s="1"/>
  <c r="G50" i="13"/>
  <c r="G38" i="16"/>
  <c r="H38" i="16" s="1"/>
  <c r="G50" i="14"/>
  <c r="I50" i="14" s="1"/>
  <c r="G14" i="16"/>
  <c r="H14" i="16" s="1"/>
  <c r="G38" i="15"/>
  <c r="H38" i="15" s="1"/>
  <c r="G38" i="14"/>
  <c r="I38" i="14" s="1"/>
  <c r="G14" i="13"/>
  <c r="H14" i="13" s="1"/>
  <c r="G62" i="13"/>
  <c r="H62" i="13" s="1"/>
  <c r="G26" i="17"/>
  <c r="H26" i="17" s="1"/>
  <c r="G14" i="15"/>
  <c r="H14" i="15" s="1"/>
  <c r="G38" i="17"/>
  <c r="I38" i="17" s="1"/>
  <c r="G50" i="17"/>
  <c r="I50" i="17" s="1"/>
  <c r="G14" i="17"/>
  <c r="I14" i="17" s="1"/>
  <c r="G50" i="4"/>
  <c r="I50" i="4" s="1"/>
  <c r="G38" i="4"/>
  <c r="I38" i="4" s="1"/>
  <c r="G26" i="4"/>
  <c r="I26" i="4" s="1"/>
  <c r="G14" i="4"/>
  <c r="I14" i="4" s="1"/>
  <c r="G50" i="5"/>
  <c r="I50" i="5" s="1"/>
  <c r="G38" i="5"/>
  <c r="I38" i="5" s="1"/>
  <c r="G26" i="5"/>
  <c r="I26" i="5" s="1"/>
  <c r="G14" i="5"/>
  <c r="H14" i="5" s="1"/>
  <c r="G50" i="6"/>
  <c r="H50" i="6" s="1"/>
  <c r="G38" i="6"/>
  <c r="I38" i="6" s="1"/>
  <c r="G14" i="6"/>
  <c r="I14" i="6" s="1"/>
  <c r="G50" i="7"/>
  <c r="I50" i="7" s="1"/>
  <c r="G38" i="7"/>
  <c r="H38" i="7" s="1"/>
  <c r="G26" i="7"/>
  <c r="H26" i="7" s="1"/>
  <c r="G14" i="7"/>
  <c r="H14" i="7" s="1"/>
  <c r="G50" i="8"/>
  <c r="H50" i="8" s="1"/>
  <c r="G38" i="8"/>
  <c r="I38" i="8" s="1"/>
  <c r="G26" i="8"/>
  <c r="I26" i="8" s="1"/>
  <c r="G14" i="8"/>
  <c r="I14" i="8" s="1"/>
  <c r="G50" i="9"/>
  <c r="H50" i="9" s="1"/>
  <c r="G38" i="9"/>
  <c r="I38" i="9" s="1"/>
  <c r="G26" i="9"/>
  <c r="H26" i="9" s="1"/>
  <c r="G14" i="9"/>
  <c r="I14" i="9" s="1"/>
  <c r="G50" i="3"/>
  <c r="H50" i="3" s="1"/>
  <c r="G38" i="3"/>
  <c r="I38" i="3" s="1"/>
  <c r="G14" i="3"/>
  <c r="I14" i="3" s="1"/>
  <c r="G50" i="2"/>
  <c r="H50" i="2" s="1"/>
  <c r="G38" i="2"/>
  <c r="H38" i="2" s="1"/>
  <c r="G26" i="2"/>
  <c r="I26" i="2" s="1"/>
  <c r="G14" i="2"/>
  <c r="I14" i="2" s="1"/>
  <c r="C55" i="5"/>
  <c r="C69" i="13"/>
  <c r="C55" i="7"/>
  <c r="I26" i="13"/>
  <c r="C55" i="8"/>
  <c r="H50" i="13"/>
  <c r="C55" i="15"/>
  <c r="C55" i="17"/>
  <c r="C55" i="14"/>
  <c r="I62" i="13"/>
  <c r="C55" i="4"/>
  <c r="C55" i="2"/>
  <c r="H26" i="13"/>
  <c r="I50" i="13"/>
  <c r="C55" i="16"/>
  <c r="C55" i="6"/>
  <c r="D10" i="1"/>
  <c r="H38" i="13"/>
  <c r="I38" i="13"/>
  <c r="C55" i="9"/>
  <c r="C55" i="3"/>
  <c r="H26" i="4" l="1"/>
  <c r="H14" i="4"/>
  <c r="H26" i="5"/>
  <c r="I14" i="5"/>
  <c r="I50" i="6"/>
  <c r="I26" i="6"/>
  <c r="H50" i="7"/>
  <c r="I26" i="7"/>
  <c r="I50" i="8"/>
  <c r="H38" i="8"/>
  <c r="I50" i="9"/>
  <c r="I26" i="3"/>
  <c r="I26" i="16"/>
  <c r="H38" i="4"/>
  <c r="H50" i="5"/>
  <c r="H14" i="8"/>
  <c r="H26" i="8"/>
  <c r="H38" i="9"/>
  <c r="I50" i="3"/>
  <c r="H38" i="3"/>
  <c r="H26" i="2"/>
  <c r="I14" i="13"/>
  <c r="H38" i="14"/>
  <c r="I26" i="14"/>
  <c r="H14" i="14"/>
  <c r="I38" i="15"/>
  <c r="H26" i="15"/>
  <c r="I14" i="15"/>
  <c r="I38" i="16"/>
  <c r="I14" i="16"/>
  <c r="I26" i="17"/>
  <c r="H14" i="17"/>
  <c r="H14" i="9"/>
  <c r="I14" i="7"/>
  <c r="I50" i="2"/>
  <c r="H50" i="17"/>
  <c r="H38" i="17"/>
  <c r="H50" i="15"/>
  <c r="H50" i="16"/>
  <c r="H50" i="14"/>
  <c r="H14" i="3"/>
  <c r="I26" i="9"/>
  <c r="H38" i="5"/>
  <c r="I38" i="7"/>
  <c r="H14" i="6"/>
  <c r="H50" i="4"/>
  <c r="H38" i="6"/>
  <c r="I38" i="2"/>
  <c r="H14" i="2"/>
  <c r="H54" i="2" l="1"/>
  <c r="I54" i="2"/>
  <c r="I55" i="2" l="1"/>
  <c r="I2" i="3" s="1"/>
  <c r="I54" i="3" s="1"/>
  <c r="H55" i="2"/>
  <c r="F56" i="2" s="1"/>
  <c r="H2" i="3" l="1"/>
  <c r="H54" i="3" s="1"/>
  <c r="I55" i="3" s="1"/>
  <c r="H55" i="3" l="1"/>
  <c r="H2" i="9" s="1"/>
  <c r="H54" i="9" s="1"/>
  <c r="I2" i="9"/>
  <c r="I54" i="9" s="1"/>
  <c r="I60" i="9"/>
  <c r="I55" i="9" l="1"/>
  <c r="I2" i="8" s="1"/>
  <c r="I54" i="8" s="1"/>
  <c r="H55" i="9"/>
  <c r="H60" i="9" s="1"/>
  <c r="H2" i="8" s="1"/>
  <c r="H54" i="8" s="1"/>
  <c r="J61" i="9"/>
  <c r="J60" i="9"/>
  <c r="H55" i="8" l="1"/>
  <c r="F56" i="8" s="1"/>
  <c r="I55" i="8"/>
  <c r="I2" i="7" s="1"/>
  <c r="I54" i="7" s="1"/>
  <c r="H2" i="7" l="1"/>
  <c r="H54" i="7" s="1"/>
  <c r="I55" i="7" s="1"/>
  <c r="I2" i="6" s="1"/>
  <c r="I54" i="6" s="1"/>
  <c r="H55" i="7" l="1"/>
  <c r="H2" i="6" s="1"/>
  <c r="H54" i="6" s="1"/>
  <c r="H55" i="6" s="1"/>
  <c r="F56" i="6" s="1"/>
  <c r="I55" i="6" l="1"/>
  <c r="I2" i="5" s="1"/>
  <c r="I54" i="5" s="1"/>
  <c r="F56" i="7"/>
  <c r="H2" i="5"/>
  <c r="H54" i="5" s="1"/>
  <c r="H55" i="5" l="1"/>
  <c r="F56" i="5" s="1"/>
  <c r="I55" i="5"/>
  <c r="I2" i="4" s="1"/>
  <c r="I54" i="4" s="1"/>
  <c r="H2" i="4" l="1"/>
  <c r="H54" i="4" s="1"/>
  <c r="I55" i="4" s="1"/>
  <c r="I2" i="17" s="1"/>
  <c r="I54" i="17" s="1"/>
  <c r="H55" i="4" l="1"/>
  <c r="F56" i="4" s="1"/>
  <c r="H2" i="17" l="1"/>
  <c r="H54" i="17" s="1"/>
  <c r="H55" i="17" s="1"/>
  <c r="H2" i="16" s="1"/>
  <c r="H54" i="16" s="1"/>
  <c r="I55" i="17" l="1"/>
  <c r="I2" i="16" s="1"/>
  <c r="I54" i="16" s="1"/>
  <c r="H55" i="16" s="1"/>
  <c r="H60" i="16" s="1"/>
  <c r="H2" i="15" s="1"/>
  <c r="H54" i="15" s="1"/>
  <c r="I55" i="16" l="1"/>
  <c r="I60" i="16" s="1"/>
  <c r="I2" i="15" s="1"/>
  <c r="I54" i="15" s="1"/>
  <c r="I55" i="15" s="1"/>
  <c r="I2" i="14" s="1"/>
  <c r="I54" i="14" s="1"/>
  <c r="H55" i="15" l="1"/>
  <c r="F56" i="15" s="1"/>
  <c r="J60" i="16"/>
  <c r="J61" i="16"/>
  <c r="H2" i="14" l="1"/>
  <c r="H54" i="14" s="1"/>
  <c r="I55" i="14" s="1"/>
  <c r="I2" i="13" s="1"/>
  <c r="I68" i="13" s="1"/>
  <c r="H55" i="14" l="1"/>
  <c r="F56" i="14" s="1"/>
  <c r="H2" i="13" l="1"/>
  <c r="H68" i="13" s="1"/>
  <c r="H69" i="13" s="1"/>
  <c r="I69" i="13" l="1"/>
</calcChain>
</file>

<file path=xl/sharedStrings.xml><?xml version="1.0" encoding="utf-8"?>
<sst xmlns="http://schemas.openxmlformats.org/spreadsheetml/2006/main" count="1311" uniqueCount="106">
  <si>
    <t>Mandag</t>
  </si>
  <si>
    <t>Tirsdag</t>
  </si>
  <si>
    <t>Onsdag</t>
  </si>
  <si>
    <t>Torsdag</t>
  </si>
  <si>
    <t>Fredag</t>
  </si>
  <si>
    <t>Lørdag</t>
  </si>
  <si>
    <t>Søndag</t>
  </si>
  <si>
    <t>Uke 2</t>
  </si>
  <si>
    <t>Uke 1</t>
  </si>
  <si>
    <t>Uke 3</t>
  </si>
  <si>
    <t>Uke 4</t>
  </si>
  <si>
    <t>Klokkeslett</t>
  </si>
  <si>
    <t>DAG</t>
  </si>
  <si>
    <t>Sum uke</t>
  </si>
  <si>
    <t>Stillingsstørrelse i %:</t>
  </si>
  <si>
    <t>Timer pr uke i full stilling:</t>
  </si>
  <si>
    <t>Antall timer pr uke i gjennomsnitt:</t>
  </si>
  <si>
    <t>Kom</t>
  </si>
  <si>
    <t>Gikk</t>
  </si>
  <si>
    <t xml:space="preserve"> +</t>
  </si>
  <si>
    <t xml:space="preserve"> -</t>
  </si>
  <si>
    <t xml:space="preserve">Overført fra forrige periode: </t>
  </si>
  <si>
    <t>Periode</t>
  </si>
  <si>
    <t>Sum</t>
  </si>
  <si>
    <t>Overført</t>
  </si>
  <si>
    <t>Grunnlagsopplysninger - Tidskonto</t>
  </si>
  <si>
    <t>Skriv kun i ett av feltene</t>
  </si>
  <si>
    <t>Antall timer pr dag i gjennomsnitt</t>
  </si>
  <si>
    <t>Dette skjema er beregnet på personer som har arbeidstidsavtale med tidskonto.</t>
  </si>
  <si>
    <t>Delt arbeidsdag</t>
  </si>
  <si>
    <t>Kommentarfelt</t>
  </si>
  <si>
    <t>Timer</t>
  </si>
  <si>
    <t>Antall uker</t>
  </si>
  <si>
    <t>Avspasering hele uker</t>
  </si>
  <si>
    <t>Navn</t>
  </si>
  <si>
    <t>Uke 5</t>
  </si>
  <si>
    <t>Uke 6</t>
  </si>
  <si>
    <t>Uke 7</t>
  </si>
  <si>
    <t>Uke 8</t>
  </si>
  <si>
    <t>Uke 9</t>
  </si>
  <si>
    <t>Uke 10</t>
  </si>
  <si>
    <t>Uke 11</t>
  </si>
  <si>
    <t>Uke 12</t>
  </si>
  <si>
    <t>Uke 13</t>
  </si>
  <si>
    <t>Uke 14</t>
  </si>
  <si>
    <t>Uke 15</t>
  </si>
  <si>
    <t>Uke 16</t>
  </si>
  <si>
    <t>Uke 17</t>
  </si>
  <si>
    <t>Uke 18</t>
  </si>
  <si>
    <t>Uke 19</t>
  </si>
  <si>
    <t>Uke 20</t>
  </si>
  <si>
    <t>Uke 21</t>
  </si>
  <si>
    <t>Uke 22</t>
  </si>
  <si>
    <t>Uke 23</t>
  </si>
  <si>
    <t>Uke 24</t>
  </si>
  <si>
    <t>Uke 25</t>
  </si>
  <si>
    <t>Uke 26</t>
  </si>
  <si>
    <t>Uke 27</t>
  </si>
  <si>
    <t>Uke 28</t>
  </si>
  <si>
    <t>Uke 29</t>
  </si>
  <si>
    <t>Uke 30</t>
  </si>
  <si>
    <t>Uke 31</t>
  </si>
  <si>
    <t>Uke 32</t>
  </si>
  <si>
    <t>Uke 33</t>
  </si>
  <si>
    <t>Uke 34</t>
  </si>
  <si>
    <t>Uke 35</t>
  </si>
  <si>
    <t>Uke 36</t>
  </si>
  <si>
    <t>Uke 37</t>
  </si>
  <si>
    <t>Uke 38</t>
  </si>
  <si>
    <t>Uke 39</t>
  </si>
  <si>
    <t>Uke 40</t>
  </si>
  <si>
    <t>Uke 41</t>
  </si>
  <si>
    <t>Uke 42</t>
  </si>
  <si>
    <t>Uke 43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</si>
  <si>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</si>
  <si>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</si>
  <si>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</si>
  <si>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</si>
  <si>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</si>
  <si>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</si>
  <si>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</si>
  <si>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</si>
  <si>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</si>
  <si>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Begrensing av overføring av timer</t>
  </si>
  <si>
    <t>Grenser for overføring:</t>
  </si>
  <si>
    <t>Automatisk overføring:</t>
  </si>
  <si>
    <t>Uke 53</t>
  </si>
  <si>
    <t>kan kun gjøres etter skriftlig tillatelse fra kirkevergen.</t>
  </si>
  <si>
    <t>År:</t>
  </si>
  <si>
    <t>I denne 4-ukersperioden:</t>
  </si>
  <si>
    <t>Antall feriedager:</t>
  </si>
  <si>
    <t>Dager avspasering:</t>
  </si>
  <si>
    <t>Versjon:</t>
  </si>
  <si>
    <t>Antall timer føres inn i feltet. (Husk format 25:00)</t>
  </si>
  <si>
    <t xml:space="preserve">Antall timer føres inn i feltet. Husk format 25:00. </t>
  </si>
  <si>
    <t>Maksimal overføring mellom 4-ukersperiodene:</t>
  </si>
  <si>
    <t>Standard overføring mellom 4-ukersperiodene:</t>
  </si>
  <si>
    <t>Manuell overføring av mer enn 30 plusstimer</t>
  </si>
  <si>
    <t>Overføring av mer enn 30 plusstimer</t>
  </si>
  <si>
    <t>Overføringsgrense etter skriftlig avtale fra arbeidsgiver. 0= standard 1 = etter avtale</t>
  </si>
  <si>
    <t>1. dag i uke 1:</t>
  </si>
  <si>
    <t>Dato</t>
  </si>
  <si>
    <t>:</t>
  </si>
  <si>
    <t>Skjema sendes nærmeste leder.</t>
  </si>
  <si>
    <t>kan kun gjøres etter skriftlig tillatelse fra nærmeste leder.</t>
  </si>
  <si>
    <t>19.12.2023 JLH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</si>
</sst>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0]&quot;&quot;;[Black][&gt;0]hh:mm;hh:mm"/>
    <numFmt numFmtId="165" formatCode="[h]:mm"/>
    <numFmt numFmtId="166" formatCode="d/m/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165" fontId="0" fillId="0" borderId="2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2" borderId="5" xfId="0" applyNumberFormat="1" applyFont="1" applyFill="1" applyBorder="1" applyProtection="1">
      <protection locked="0"/>
    </xf>
    <xf numFmtId="20" fontId="6" fillId="2" borderId="6" xfId="0" applyNumberFormat="1" applyFont="1" applyFill="1" applyBorder="1" applyProtection="1">
      <protection locked="0"/>
    </xf>
    <xf numFmtId="20" fontId="6" fillId="0" borderId="5" xfId="0" applyNumberFormat="1" applyFont="1" applyBorder="1" applyProtection="1">
      <protection locked="0"/>
    </xf>
    <xf numFmtId="20" fontId="6" fillId="0" borderId="6" xfId="0" applyNumberFormat="1" applyFont="1" applyBorder="1" applyProtection="1">
      <protection locked="0"/>
    </xf>
    <xf numFmtId="164" fontId="6" fillId="2" borderId="5" xfId="0" applyNumberFormat="1" applyFont="1" applyFill="1" applyBorder="1"/>
    <xf numFmtId="20" fontId="6" fillId="2" borderId="7" xfId="0" applyNumberFormat="1" applyFont="1" applyFill="1" applyBorder="1" applyProtection="1">
      <protection locked="0"/>
    </xf>
    <xf numFmtId="20" fontId="6" fillId="2" borderId="8" xfId="0" applyNumberFormat="1" applyFont="1" applyFill="1" applyBorder="1" applyProtection="1">
      <protection locked="0"/>
    </xf>
    <xf numFmtId="20" fontId="6" fillId="0" borderId="7" xfId="0" applyNumberFormat="1" applyFont="1" applyBorder="1" applyProtection="1">
      <protection locked="0"/>
    </xf>
    <xf numFmtId="20" fontId="6" fillId="0" borderId="8" xfId="0" applyNumberFormat="1" applyFont="1" applyBorder="1" applyProtection="1">
      <protection locked="0"/>
    </xf>
    <xf numFmtId="20" fontId="6" fillId="0" borderId="9" xfId="0" applyNumberFormat="1" applyFont="1" applyBorder="1" applyAlignment="1" applyProtection="1">
      <alignment horizontal="right"/>
      <protection locked="0"/>
    </xf>
    <xf numFmtId="165" fontId="6" fillId="2" borderId="10" xfId="0" applyNumberFormat="1" applyFont="1" applyFill="1" applyBorder="1" applyAlignment="1">
      <alignment horizontal="right"/>
    </xf>
    <xf numFmtId="0" fontId="7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20" fontId="9" fillId="2" borderId="5" xfId="0" applyNumberFormat="1" applyFont="1" applyFill="1" applyBorder="1" applyProtection="1">
      <protection locked="0"/>
    </xf>
    <xf numFmtId="20" fontId="9" fillId="2" borderId="7" xfId="0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165" fontId="6" fillId="0" borderId="1" xfId="0" applyNumberFormat="1" applyFont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0" fontId="11" fillId="0" borderId="0" xfId="0" applyFont="1"/>
    <xf numFmtId="165" fontId="6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0" fontId="10" fillId="0" borderId="0" xfId="0" applyFont="1" applyAlignment="1">
      <alignment horizontal="right"/>
    </xf>
    <xf numFmtId="20" fontId="6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3" fillId="0" borderId="0" xfId="0" applyFont="1" applyProtection="1">
      <protection locked="0"/>
    </xf>
    <xf numFmtId="0" fontId="14" fillId="2" borderId="1" xfId="0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1" fontId="0" fillId="2" borderId="1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 applyProtection="1">
      <alignment horizontal="right"/>
      <protection locked="0"/>
    </xf>
    <xf numFmtId="14" fontId="0" fillId="4" borderId="1" xfId="0" applyNumberFormat="1" applyFill="1" applyBorder="1"/>
    <xf numFmtId="0" fontId="0" fillId="0" borderId="1" xfId="0" applyBorder="1"/>
    <xf numFmtId="166" fontId="15" fillId="2" borderId="15" xfId="0" applyNumberFormat="1" applyFont="1" applyFill="1" applyBorder="1" applyProtection="1">
      <protection locked="0"/>
    </xf>
    <xf numFmtId="166" fontId="15" fillId="2" borderId="16" xfId="0" applyNumberFormat="1" applyFont="1" applyFill="1" applyBorder="1" applyProtection="1">
      <protection locked="0"/>
    </xf>
    <xf numFmtId="166" fontId="15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" fontId="6" fillId="0" borderId="11" xfId="0" applyNumberFormat="1" applyFont="1" applyBorder="1" applyProtection="1">
      <protection locked="0"/>
    </xf>
    <xf numFmtId="16" fontId="6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47625</xdr:rowOff>
    </xdr:from>
    <xdr:to>
      <xdr:col>6</xdr:col>
      <xdr:colOff>754377</xdr:colOff>
      <xdr:row>44</xdr:row>
      <xdr:rowOff>121924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575" y="2981325"/>
          <a:ext cx="5295900" cy="428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Regler for føring av timer: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Før inn når du jobber. Du skal føre faktisk arbeidede timer, IKKE sjablongmessig f.eks 4 timer hver søndag eller kl 9-15 hver tirsdag. Bruk det andre feltet ved delt arbeidsdag.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Hel uke ferie: Skriv kun ”ferie”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Enkeltdager ferie: Skriv inn normal arbeidstid i tidsfeltet og ”Ferie” i kommentarfeltet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dager gjøres ved å skrive blankt i aktuelt felt.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uke registreres ved å sette antall uker avspasering i feltet nederst på arket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Fri på høytidsdag og denne ukedagen vanligvis er arbeidsdag (f.eks 1/5, 17/5): Skriv inn normalt antall timer denne dagen. Skriv høytidsdag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arbeid på høytidsdag skrives inn det høyeste av faktisk jobbet timer og normal arbeidstid på denne ukedagen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Uke 1 og 53: Disse ukene har en eller flere dager som ikke hører til i det aktuelle året. Disse dagene føres med det antall timer arbeid man vanligvis har på denne ukedagen.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Kurs: Skriv inn normal arbeidstid i tidsfeltet + evt reisetid som overstiger dette. Skriv ”Kurs” i kommentarfeltet.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Leiropphold: Skriv ”Leir” i kommentarfeltet. Beregn antall timer pr dag og skriv dette inn med fiktive klokkeslett.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Regler for tidsberegning ved leiropphold: Ved aktiv og passiv arbeidstid regnes en time som en arbeidstime. Ved hviletid (ikke arbeidsplikt) på leir regnes en time som 1/3 arbeidstime. Tillegg for kveldsarbeid og helgearbeid registreres ikke i tidsregistreringen, men i Visma.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opphør av arbeidsforholdet utbetales det ikke godtgjørelse for eventuelt gjenstående plusstimer. For eventuelle minustimer kan det kreves trekk i lønn.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Det kan maks overføre 60 timer mellom hver 4-ukersperiode og 30 timer mellom uke 12 og 13 og uke 40 og 41. Det lagt inn sperre på overføring av mer enn 60 timer mellom 4-ukersperiodene og mer enn 30 timer fra uke 12 til 13 og uke 40 til 41. Dersom man har flere timer enn det tillate å overføre, må det søkes dispensjasjon fra nærmeste leder.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121919</xdr:rowOff>
    </xdr:from>
    <xdr:to>
      <xdr:col>9</xdr:col>
      <xdr:colOff>1607853</xdr:colOff>
      <xdr:row>80</xdr:row>
      <xdr:rowOff>133395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934824"/>
          <a:ext cx="5248275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12 og 13: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13)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9</xdr:col>
      <xdr:colOff>2165940</xdr:colOff>
      <xdr:row>81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001500"/>
          <a:ext cx="576262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40 og 41: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41)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J14" sqref="J14"/>
    </sheetView>
  </sheetViews>
  <sheetFormatPr baseColWidth="10" defaultRowHeight="12.75" x14ac:dyDescent="0.2"/>
  <sheetData>
    <row r="1" spans="1:7" x14ac:dyDescent="0.2">
      <c r="A1" s="68" t="s">
        <v>25</v>
      </c>
      <c r="B1" s="68"/>
      <c r="C1" s="68"/>
      <c r="D1" s="68"/>
      <c r="E1" s="68"/>
      <c r="F1" s="68"/>
      <c r="G1" s="68"/>
    </row>
    <row r="2" spans="1:7" x14ac:dyDescent="0.2">
      <c r="A2" s="68"/>
      <c r="B2" s="68"/>
      <c r="C2" s="68"/>
      <c r="D2" s="68"/>
      <c r="E2" s="68"/>
      <c r="F2" s="68"/>
      <c r="G2" s="68"/>
    </row>
    <row r="4" spans="1:7" x14ac:dyDescent="0.2">
      <c r="A4" t="s">
        <v>34</v>
      </c>
      <c r="B4" s="65"/>
    </row>
    <row r="7" spans="1:7" x14ac:dyDescent="0.2">
      <c r="A7" s="6" t="s">
        <v>14</v>
      </c>
      <c r="D7" s="57">
        <v>100</v>
      </c>
      <c r="F7" s="1" t="s">
        <v>88</v>
      </c>
      <c r="G7" s="2">
        <v>2024</v>
      </c>
    </row>
    <row r="8" spans="1:7" x14ac:dyDescent="0.2">
      <c r="A8" s="6" t="s">
        <v>15</v>
      </c>
      <c r="D8" s="59">
        <v>1.5625</v>
      </c>
      <c r="F8" s="1" t="s">
        <v>100</v>
      </c>
      <c r="G8" s="60">
        <v>45292</v>
      </c>
    </row>
    <row r="9" spans="1:7" ht="13.5" thickBot="1" x14ac:dyDescent="0.25">
      <c r="A9" s="6" t="s">
        <v>16</v>
      </c>
      <c r="D9" s="3">
        <f>D8/100*D7</f>
        <v>1.5625</v>
      </c>
    </row>
    <row r="10" spans="1:7" ht="13.5" thickTop="1" x14ac:dyDescent="0.2">
      <c r="A10" s="6" t="s">
        <v>27</v>
      </c>
      <c r="D10" s="7">
        <f>D9/5</f>
        <v>0.3125</v>
      </c>
    </row>
    <row r="13" spans="1:7" x14ac:dyDescent="0.2">
      <c r="C13" s="4" t="s">
        <v>19</v>
      </c>
      <c r="D13" s="4" t="s">
        <v>20</v>
      </c>
    </row>
    <row r="14" spans="1:7" x14ac:dyDescent="0.2">
      <c r="B14" s="1" t="s">
        <v>21</v>
      </c>
      <c r="C14" s="42"/>
      <c r="D14" s="42"/>
    </row>
    <row r="15" spans="1:7" x14ac:dyDescent="0.2">
      <c r="C15" s="69" t="s">
        <v>26</v>
      </c>
      <c r="D15" s="69"/>
    </row>
    <row r="18" spans="1:1" x14ac:dyDescent="0.2">
      <c r="A18" s="5" t="s">
        <v>28</v>
      </c>
    </row>
    <row r="46" spans="6:7" x14ac:dyDescent="0.2">
      <c r="F46" s="1" t="s">
        <v>99</v>
      </c>
      <c r="G46" s="58">
        <v>0</v>
      </c>
    </row>
    <row r="47" spans="6:7" x14ac:dyDescent="0.2">
      <c r="F47" s="55" t="s">
        <v>95</v>
      </c>
      <c r="G47" s="44">
        <f>IF(G46=0,G48,IF(G46=1,G49*D7/100,G48))</f>
        <v>2.5</v>
      </c>
    </row>
    <row r="48" spans="6:7" x14ac:dyDescent="0.2">
      <c r="F48" s="55" t="s">
        <v>96</v>
      </c>
      <c r="G48" s="44">
        <v>2.5</v>
      </c>
    </row>
    <row r="49" spans="6:7" x14ac:dyDescent="0.2">
      <c r="F49" s="55"/>
    </row>
    <row r="52" spans="6:7" x14ac:dyDescent="0.2">
      <c r="F52" s="54" t="s">
        <v>92</v>
      </c>
      <c r="G52" s="56" t="s">
        <v>105</v>
      </c>
    </row>
  </sheetData>
  <mergeCells count="2">
    <mergeCell ref="A1:G2"/>
    <mergeCell ref="C15:D15"/>
  </mergeCells>
  <phoneticPr fontId="2" type="noConversion"/>
  <conditionalFormatting sqref="D8 C14:D14">
    <cfRule type="expression" dxfId="19" priority="2" stopIfTrue="1">
      <formula>LEFT($J$33)="-"</formula>
    </cfRule>
  </conditionalFormatting>
  <conditionalFormatting sqref="G46:G48">
    <cfRule type="expression" dxfId="18" priority="1" stopIfTrue="1">
      <formula>LEFT($J$31)="-"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&amp;C&amp;18Tidskonto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8"/>
  <sheetViews>
    <sheetView topLeftCell="A2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IF('29-32'!H55&gt;Start!G47,Start!G47,'29-32'!H55)</f>
        <v>0</v>
      </c>
      <c r="I2" s="11">
        <f>'29-32'!I55</f>
        <v>0</v>
      </c>
    </row>
    <row r="4" spans="1:10" x14ac:dyDescent="0.2">
      <c r="A4" s="31" t="s">
        <v>63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'29-32'!B49+1</f>
        <v>45516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45517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45518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45519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45520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45521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45522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64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45523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45524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45525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45526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45527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45528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45529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65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45530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45531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45532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45533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45534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45535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45536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66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45537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45538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45539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45540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45541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45542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45543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  <c r="J50" s="8"/>
    </row>
    <row r="51" spans="1:10" x14ac:dyDescent="0.2">
      <c r="J51" s="8"/>
    </row>
    <row r="52" spans="1:10" x14ac:dyDescent="0.2">
      <c r="J52" s="8"/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  <c r="J53" s="8"/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  <c r="J54" s="8"/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  <c r="J55" s="8"/>
    </row>
    <row r="56" spans="1:10" ht="17.25" customHeight="1" x14ac:dyDescent="0.2">
      <c r="A56" s="5" t="s">
        <v>89</v>
      </c>
      <c r="B56" s="5"/>
      <c r="J56" s="37" t="s">
        <v>103</v>
      </c>
    </row>
    <row r="57" spans="1:10" ht="24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9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5"/>
  <sheetViews>
    <sheetView topLeftCell="A44" workbookViewId="0">
      <selection activeCell="A55" sqref="A55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IF('33-36'!H55&gt;Start!G47,Start!G47,'33-36'!H55)</f>
        <v>0</v>
      </c>
      <c r="I2" s="11">
        <f>'33-36'!I55</f>
        <v>0</v>
      </c>
    </row>
    <row r="4" spans="1:10" x14ac:dyDescent="0.2">
      <c r="A4" s="31" t="s">
        <v>67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'33-36'!B49+1</f>
        <v>45544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45545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45546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45547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45548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45549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45550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68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45551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45552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45553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45554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45555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45556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45557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45558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45559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45560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45561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45562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45563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45564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45565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45566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45567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45568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45569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45570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45571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/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</row>
    <row r="58" spans="1:10" x14ac:dyDescent="0.2">
      <c r="A58" s="5" t="s">
        <v>83</v>
      </c>
      <c r="B58" s="8"/>
      <c r="J58" s="8"/>
    </row>
    <row r="59" spans="1:10" x14ac:dyDescent="0.2">
      <c r="H59" s="28" t="s">
        <v>19</v>
      </c>
      <c r="I59" s="28" t="s">
        <v>20</v>
      </c>
      <c r="J59" s="8"/>
    </row>
    <row r="60" spans="1:10" ht="14.25" x14ac:dyDescent="0.2">
      <c r="E60" s="32" t="s">
        <v>85</v>
      </c>
      <c r="H60" s="11">
        <f>IF(H55&gt;H70,H70,H55)</f>
        <v>0</v>
      </c>
      <c r="I60" s="11">
        <f>IF(I55&gt;I70,I70,I55)</f>
        <v>0</v>
      </c>
      <c r="J60" s="46" t="str">
        <f>IF(I60&lt;I70," ","Det er ikke tillatt å overføre mer enn 10 minustimer.")</f>
        <v xml:space="preserve"> </v>
      </c>
    </row>
    <row r="61" spans="1:10" ht="14.25" x14ac:dyDescent="0.2">
      <c r="J61" s="46" t="str">
        <f>IF(I60&lt;I70," ","Kontakt nærmeste overordnet.")</f>
        <v xml:space="preserve"> </v>
      </c>
    </row>
    <row r="62" spans="1:10" ht="14.25" x14ac:dyDescent="0.2">
      <c r="J62" s="46"/>
    </row>
    <row r="63" spans="1:10" x14ac:dyDescent="0.2">
      <c r="A63" s="5" t="s">
        <v>97</v>
      </c>
      <c r="J63" s="8"/>
    </row>
    <row r="64" spans="1:10" x14ac:dyDescent="0.2">
      <c r="A64" s="48" t="s">
        <v>98</v>
      </c>
      <c r="J64" s="8"/>
    </row>
    <row r="65" spans="1:10" x14ac:dyDescent="0.2">
      <c r="A65" s="48" t="s">
        <v>87</v>
      </c>
      <c r="H65" s="28" t="s">
        <v>19</v>
      </c>
      <c r="J65" s="8"/>
    </row>
    <row r="66" spans="1:10" x14ac:dyDescent="0.2">
      <c r="A66" s="48" t="s">
        <v>93</v>
      </c>
      <c r="H66" s="47"/>
    </row>
    <row r="69" spans="1:10" x14ac:dyDescent="0.2">
      <c r="H69" s="28" t="s">
        <v>19</v>
      </c>
      <c r="I69" s="28" t="s">
        <v>20</v>
      </c>
    </row>
    <row r="70" spans="1:10" x14ac:dyDescent="0.2">
      <c r="E70" s="8" t="s">
        <v>84</v>
      </c>
      <c r="H70" s="44">
        <v>1.25</v>
      </c>
      <c r="I70" s="44">
        <v>0.41666666666666669</v>
      </c>
    </row>
    <row r="84" spans="1:10" ht="17.25" customHeight="1" x14ac:dyDescent="0.2">
      <c r="A84" s="5" t="s">
        <v>89</v>
      </c>
      <c r="J84" s="37" t="s">
        <v>103</v>
      </c>
    </row>
    <row r="85" spans="1:10" ht="24" customHeight="1" x14ac:dyDescent="0.25">
      <c r="C85" s="51" t="s">
        <v>90</v>
      </c>
      <c r="D85" s="53"/>
      <c r="G85" s="51" t="s">
        <v>91</v>
      </c>
      <c r="H85" s="53"/>
      <c r="J85" s="52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66">
    <cfRule type="expression" dxfId="5" priority="2" stopIfTrue="1">
      <formula>LEFT($K$31)="-"</formula>
    </cfRule>
  </conditionalFormatting>
  <conditionalFormatting sqref="H2:I2">
    <cfRule type="expression" dxfId="4" priority="1" stopIfTrue="1">
      <formula>LEFT($K$31)="-"</formula>
    </cfRule>
  </conditionalFormatting>
  <conditionalFormatting sqref="H14:I14 H26:I26 H38:I38 H50:I50 H54:I55 C55:D55 H60:I60 H70:I70">
    <cfRule type="expression" dxfId="3" priority="3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A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8"/>
  <sheetViews>
    <sheetView topLeftCell="A4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IF('37-40'!H66&gt;'37-40'!H70,'37-40'!H66,'37-40'!H60)</f>
        <v>0</v>
      </c>
      <c r="I2" s="11">
        <f>'37-40'!I60</f>
        <v>0</v>
      </c>
    </row>
    <row r="4" spans="1:10" x14ac:dyDescent="0.2">
      <c r="A4" s="31" t="s">
        <v>71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'37-40'!B49+1</f>
        <v>45572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45573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45574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45575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45576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45577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45578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72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45579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45580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45581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45582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45583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45584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45585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73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45586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45587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45588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45589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45590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45591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45592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74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45593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45594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45595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45596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45597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45598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45599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0.2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2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B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IF('41-44'!H55&gt;Start!G47,Start!G47,'41-44'!H55)</f>
        <v>0</v>
      </c>
      <c r="I2" s="11">
        <f>'41-44'!I55</f>
        <v>0</v>
      </c>
    </row>
    <row r="4" spans="1:10" x14ac:dyDescent="0.2">
      <c r="A4" s="31" t="s">
        <v>75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'41-44'!B49+1</f>
        <v>45600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45601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45602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45603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45604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45605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45606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45607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45608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45609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45610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45611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45612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45613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77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45614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45615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45616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45617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45618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45619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45620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45621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45622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45623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45624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45625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45626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45627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18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C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"/>
  <sheetViews>
    <sheetView topLeftCell="A8" workbookViewId="0">
      <selection activeCell="J71" sqref="J71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IF('45-48'!H55&gt;Start!G47,Start!G47,'45-48'!H55)</f>
        <v>0</v>
      </c>
      <c r="I2" s="11">
        <f>'45-48'!I55</f>
        <v>0</v>
      </c>
    </row>
    <row r="4" spans="1:10" x14ac:dyDescent="0.2">
      <c r="A4" s="31" t="s">
        <v>79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'45-48'!B49+1</f>
        <v>45628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45629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45630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45631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45632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45633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45634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80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45635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45636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45637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45638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45639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45640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45641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81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45642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45643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45644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45645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45646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45647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45648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82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45649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45650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45651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45652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45653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45654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45655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2" spans="1:10" x14ac:dyDescent="0.2">
      <c r="A52" s="31" t="s">
        <v>86</v>
      </c>
      <c r="B52" s="5"/>
    </row>
    <row r="53" spans="1:10" x14ac:dyDescent="0.2">
      <c r="C53" s="70" t="s">
        <v>11</v>
      </c>
      <c r="D53" s="71"/>
      <c r="E53" s="70" t="s">
        <v>29</v>
      </c>
      <c r="F53" s="71"/>
    </row>
    <row r="54" spans="1:10" ht="13.5" thickBot="1" x14ac:dyDescent="0.25">
      <c r="A54" s="33" t="s">
        <v>12</v>
      </c>
      <c r="B54" s="61" t="s">
        <v>101</v>
      </c>
      <c r="C54" s="13" t="s">
        <v>17</v>
      </c>
      <c r="D54" s="14" t="s">
        <v>18</v>
      </c>
      <c r="E54" s="14" t="s">
        <v>17</v>
      </c>
      <c r="F54" s="14" t="s">
        <v>18</v>
      </c>
      <c r="G54" s="29" t="s">
        <v>31</v>
      </c>
    </row>
    <row r="55" spans="1:10" ht="13.5" thickTop="1" x14ac:dyDescent="0.2">
      <c r="A55" s="34" t="s">
        <v>0</v>
      </c>
      <c r="B55" s="62">
        <f>B49+1</f>
        <v>45656</v>
      </c>
      <c r="C55" s="15"/>
      <c r="D55" s="16"/>
      <c r="E55" s="17"/>
      <c r="F55" s="18"/>
      <c r="G55" s="19">
        <f t="shared" ref="G55:G61" si="8">(D55-C55)+ (F55-E55)</f>
        <v>0</v>
      </c>
      <c r="J55" s="39"/>
    </row>
    <row r="56" spans="1:10" x14ac:dyDescent="0.2">
      <c r="A56" s="34" t="s">
        <v>1</v>
      </c>
      <c r="B56" s="63">
        <f t="shared" ref="B56:B61" si="9">B55+1</f>
        <v>45657</v>
      </c>
      <c r="C56" s="15"/>
      <c r="D56" s="16"/>
      <c r="E56" s="17"/>
      <c r="F56" s="18"/>
      <c r="G56" s="19">
        <f t="shared" si="8"/>
        <v>0</v>
      </c>
      <c r="J56" s="40"/>
    </row>
    <row r="57" spans="1:10" x14ac:dyDescent="0.2">
      <c r="A57" s="34" t="s">
        <v>2</v>
      </c>
      <c r="B57" s="63">
        <f t="shared" si="9"/>
        <v>45658</v>
      </c>
      <c r="C57" s="15"/>
      <c r="D57" s="16"/>
      <c r="E57" s="17"/>
      <c r="F57" s="18"/>
      <c r="G57" s="19">
        <f t="shared" si="8"/>
        <v>0</v>
      </c>
      <c r="J57" s="40"/>
    </row>
    <row r="58" spans="1:10" x14ac:dyDescent="0.2">
      <c r="A58" s="34" t="s">
        <v>3</v>
      </c>
      <c r="B58" s="63">
        <f t="shared" si="9"/>
        <v>45659</v>
      </c>
      <c r="C58" s="15"/>
      <c r="D58" s="16"/>
      <c r="E58" s="17"/>
      <c r="F58" s="18"/>
      <c r="G58" s="19">
        <f t="shared" si="8"/>
        <v>0</v>
      </c>
      <c r="J58" s="40"/>
    </row>
    <row r="59" spans="1:10" x14ac:dyDescent="0.2">
      <c r="A59" s="34" t="s">
        <v>4</v>
      </c>
      <c r="B59" s="63">
        <f t="shared" si="9"/>
        <v>45660</v>
      </c>
      <c r="C59" s="15"/>
      <c r="D59" s="16"/>
      <c r="E59" s="17"/>
      <c r="F59" s="18"/>
      <c r="G59" s="19">
        <f t="shared" si="8"/>
        <v>0</v>
      </c>
      <c r="J59" s="40"/>
    </row>
    <row r="60" spans="1:10" x14ac:dyDescent="0.2">
      <c r="A60" s="34" t="s">
        <v>5</v>
      </c>
      <c r="B60" s="63">
        <f t="shared" si="9"/>
        <v>45661</v>
      </c>
      <c r="C60" s="15"/>
      <c r="D60" s="16"/>
      <c r="E60" s="17"/>
      <c r="F60" s="18"/>
      <c r="G60" s="19">
        <f t="shared" si="8"/>
        <v>0</v>
      </c>
      <c r="J60" s="40"/>
    </row>
    <row r="61" spans="1:10" ht="13.5" thickBot="1" x14ac:dyDescent="0.25">
      <c r="A61" s="35" t="s">
        <v>6</v>
      </c>
      <c r="B61" s="64">
        <f t="shared" si="9"/>
        <v>45662</v>
      </c>
      <c r="C61" s="20"/>
      <c r="D61" s="21"/>
      <c r="E61" s="22"/>
      <c r="F61" s="23"/>
      <c r="G61" s="19">
        <f t="shared" si="8"/>
        <v>0</v>
      </c>
      <c r="H61" s="9" t="s">
        <v>19</v>
      </c>
      <c r="I61" s="9" t="s">
        <v>20</v>
      </c>
      <c r="J61" s="40"/>
    </row>
    <row r="62" spans="1:10" ht="13.5" thickBot="1" x14ac:dyDescent="0.25">
      <c r="F62" s="24" t="s">
        <v>13</v>
      </c>
      <c r="G62" s="25">
        <f>SUM(G55:G61)</f>
        <v>0</v>
      </c>
      <c r="H62" s="11">
        <f>IF(G62-Start!D9&gt;0,G62-Start!D9,0)</f>
        <v>0</v>
      </c>
      <c r="I62" s="11">
        <f>IF(AND(G62&gt;0,G62-Start!$D$9&lt;0),Start!$D$9-G62,0)</f>
        <v>0</v>
      </c>
    </row>
    <row r="64" spans="1:10" hidden="1" x14ac:dyDescent="0.2"/>
    <row r="65" spans="1:10" hidden="1" x14ac:dyDescent="0.2"/>
    <row r="67" spans="1:10" x14ac:dyDescent="0.2">
      <c r="A67" s="36" t="s">
        <v>33</v>
      </c>
      <c r="F67" s="26" t="s">
        <v>22</v>
      </c>
      <c r="G67" s="27"/>
      <c r="H67" s="28" t="s">
        <v>19</v>
      </c>
      <c r="I67" s="28" t="s">
        <v>20</v>
      </c>
    </row>
    <row r="68" spans="1:10" x14ac:dyDescent="0.2">
      <c r="A68" s="28" t="s">
        <v>32</v>
      </c>
      <c r="C68" s="28" t="s">
        <v>31</v>
      </c>
      <c r="D68" s="28"/>
      <c r="F68" s="12" t="s">
        <v>23</v>
      </c>
      <c r="G68" s="12"/>
      <c r="H68" s="11">
        <f>SUM(H2+H14+H26+H38+H50+H62)</f>
        <v>0</v>
      </c>
      <c r="I68" s="11">
        <f>SUM(I2+I14+I26+I38+I50+I62)</f>
        <v>0</v>
      </c>
    </row>
    <row r="69" spans="1:10" x14ac:dyDescent="0.2">
      <c r="A69" s="43">
        <v>0</v>
      </c>
      <c r="C69" s="45">
        <f>Start!D9*A69</f>
        <v>0</v>
      </c>
      <c r="D69" s="45"/>
      <c r="F69" s="12" t="s">
        <v>24</v>
      </c>
      <c r="G69" s="12"/>
      <c r="H69" s="11">
        <f>IF((H68-I68-C69)&gt;=0,H68-I68-C69,0)</f>
        <v>0</v>
      </c>
      <c r="I69" s="11">
        <f>IF((I68+C69-H68)&gt;=0,I68+C69-H68,0)</f>
        <v>0</v>
      </c>
    </row>
    <row r="70" spans="1:10" ht="15" customHeight="1" x14ac:dyDescent="0.2">
      <c r="A70" s="5" t="s">
        <v>89</v>
      </c>
      <c r="F70" s="48"/>
      <c r="J70" s="37" t="s">
        <v>103</v>
      </c>
    </row>
    <row r="71" spans="1:10" ht="25.5" customHeight="1" x14ac:dyDescent="0.25">
      <c r="C71" s="51" t="s">
        <v>90</v>
      </c>
      <c r="D71" s="53"/>
      <c r="G71" s="51" t="s">
        <v>91</v>
      </c>
      <c r="H71" s="53"/>
      <c r="J71" s="52"/>
    </row>
  </sheetData>
  <mergeCells count="10">
    <mergeCell ref="C53:D53"/>
    <mergeCell ref="E53:F53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H62:I62 H68:I69 C69:D69">
    <cfRule type="expression" dxfId="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 C55:F61" xr:uid="{00000000-0002-0000-0D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topLeftCell="A6" zoomScale="120" zoomScaleNormal="120" workbookViewId="0">
      <selection activeCell="L14" sqref="L14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2851562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Start!C14</f>
        <v>0</v>
      </c>
      <c r="I2" s="11">
        <f>Start!D14</f>
        <v>0</v>
      </c>
    </row>
    <row r="4" spans="1:10" x14ac:dyDescent="0.2">
      <c r="A4" s="31" t="s">
        <v>8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v>45292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v>45293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>B8+1</f>
        <v>45294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>B9+1</f>
        <v>45295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>B10+1</f>
        <v>45296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>B11+1</f>
        <v>45297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>B12+1</f>
        <v>45298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45299</v>
      </c>
      <c r="C19" s="15"/>
      <c r="D19" s="16"/>
      <c r="E19" s="17"/>
      <c r="F19" s="18"/>
      <c r="G19" s="19">
        <f t="shared" ref="G19:G25" si="1">(D19-C19)+ (F19-E19)</f>
        <v>0</v>
      </c>
      <c r="J19" s="39"/>
    </row>
    <row r="20" spans="1:10" x14ac:dyDescent="0.2">
      <c r="A20" s="34" t="s">
        <v>1</v>
      </c>
      <c r="B20" s="63">
        <f t="shared" ref="B20:B25" si="2">B19+1</f>
        <v>45300</v>
      </c>
      <c r="C20" s="15"/>
      <c r="D20" s="16"/>
      <c r="E20" s="17"/>
      <c r="F20" s="18"/>
      <c r="G20" s="19">
        <f t="shared" si="1"/>
        <v>0</v>
      </c>
      <c r="J20" s="40"/>
    </row>
    <row r="21" spans="1:10" x14ac:dyDescent="0.2">
      <c r="A21" s="34" t="s">
        <v>2</v>
      </c>
      <c r="B21" s="63">
        <f t="shared" si="2"/>
        <v>45301</v>
      </c>
      <c r="C21" s="15"/>
      <c r="D21" s="16"/>
      <c r="E21" s="17"/>
      <c r="F21" s="18"/>
      <c r="G21" s="19">
        <f t="shared" si="1"/>
        <v>0</v>
      </c>
      <c r="J21" s="40"/>
    </row>
    <row r="22" spans="1:10" x14ac:dyDescent="0.2">
      <c r="A22" s="34" t="s">
        <v>3</v>
      </c>
      <c r="B22" s="63">
        <f t="shared" si="2"/>
        <v>45302</v>
      </c>
      <c r="C22" s="15"/>
      <c r="D22" s="16"/>
      <c r="E22" s="17"/>
      <c r="F22" s="18"/>
      <c r="G22" s="19">
        <f t="shared" si="1"/>
        <v>0</v>
      </c>
      <c r="J22" s="40"/>
    </row>
    <row r="23" spans="1:10" x14ac:dyDescent="0.2">
      <c r="A23" s="34" t="s">
        <v>4</v>
      </c>
      <c r="B23" s="63">
        <f t="shared" si="2"/>
        <v>45303</v>
      </c>
      <c r="C23" s="15"/>
      <c r="D23" s="16"/>
      <c r="E23" s="17"/>
      <c r="F23" s="18"/>
      <c r="G23" s="19">
        <f t="shared" si="1"/>
        <v>0</v>
      </c>
      <c r="J23" s="40"/>
    </row>
    <row r="24" spans="1:10" x14ac:dyDescent="0.2">
      <c r="A24" s="34" t="s">
        <v>5</v>
      </c>
      <c r="B24" s="63">
        <f t="shared" si="2"/>
        <v>45304</v>
      </c>
      <c r="C24" s="15"/>
      <c r="D24" s="16"/>
      <c r="E24" s="17"/>
      <c r="F24" s="18"/>
      <c r="G24" s="19">
        <f t="shared" si="1"/>
        <v>0</v>
      </c>
      <c r="J24" s="40"/>
    </row>
    <row r="25" spans="1:10" ht="13.5" thickBot="1" x14ac:dyDescent="0.25">
      <c r="A25" s="35" t="s">
        <v>6</v>
      </c>
      <c r="B25" s="64">
        <f t="shared" si="2"/>
        <v>45305</v>
      </c>
      <c r="C25" s="20"/>
      <c r="D25" s="21"/>
      <c r="E25" s="22"/>
      <c r="F25" s="23"/>
      <c r="G25" s="19">
        <f t="shared" si="1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45306</v>
      </c>
      <c r="C31" s="15"/>
      <c r="D31" s="16"/>
      <c r="E31" s="17"/>
      <c r="F31" s="18"/>
      <c r="G31" s="19">
        <f t="shared" ref="G31:G37" si="3">(D31-C31)+ (F31-E31)</f>
        <v>0</v>
      </c>
      <c r="J31" s="39"/>
    </row>
    <row r="32" spans="1:10" x14ac:dyDescent="0.2">
      <c r="A32" s="34" t="s">
        <v>1</v>
      </c>
      <c r="B32" s="63">
        <f t="shared" ref="B32:B37" si="4">B31+1</f>
        <v>45307</v>
      </c>
      <c r="C32" s="15"/>
      <c r="D32" s="16"/>
      <c r="E32" s="17"/>
      <c r="F32" s="18"/>
      <c r="G32" s="19">
        <f t="shared" si="3"/>
        <v>0</v>
      </c>
      <c r="J32" s="40"/>
    </row>
    <row r="33" spans="1:10" x14ac:dyDescent="0.2">
      <c r="A33" s="34" t="s">
        <v>2</v>
      </c>
      <c r="B33" s="63">
        <f t="shared" si="4"/>
        <v>45308</v>
      </c>
      <c r="C33" s="15"/>
      <c r="D33" s="16"/>
      <c r="E33" s="17"/>
      <c r="F33" s="18"/>
      <c r="G33" s="19">
        <f t="shared" si="3"/>
        <v>0</v>
      </c>
      <c r="J33" s="40"/>
    </row>
    <row r="34" spans="1:10" x14ac:dyDescent="0.2">
      <c r="A34" s="34" t="s">
        <v>3</v>
      </c>
      <c r="B34" s="63">
        <f t="shared" si="4"/>
        <v>45309</v>
      </c>
      <c r="C34" s="15"/>
      <c r="D34" s="16"/>
      <c r="E34" s="17"/>
      <c r="F34" s="18"/>
      <c r="G34" s="19">
        <f t="shared" si="3"/>
        <v>0</v>
      </c>
      <c r="J34" s="40"/>
    </row>
    <row r="35" spans="1:10" x14ac:dyDescent="0.2">
      <c r="A35" s="34" t="s">
        <v>4</v>
      </c>
      <c r="B35" s="63">
        <f t="shared" si="4"/>
        <v>45310</v>
      </c>
      <c r="C35" s="15"/>
      <c r="D35" s="16"/>
      <c r="E35" s="17"/>
      <c r="F35" s="18"/>
      <c r="G35" s="19">
        <f t="shared" si="3"/>
        <v>0</v>
      </c>
      <c r="J35" s="40"/>
    </row>
    <row r="36" spans="1:10" x14ac:dyDescent="0.2">
      <c r="A36" s="34" t="s">
        <v>5</v>
      </c>
      <c r="B36" s="63">
        <f t="shared" si="4"/>
        <v>45311</v>
      </c>
      <c r="C36" s="15"/>
      <c r="D36" s="16"/>
      <c r="E36" s="17"/>
      <c r="F36" s="18"/>
      <c r="G36" s="19">
        <f t="shared" si="3"/>
        <v>0</v>
      </c>
      <c r="J36" s="40"/>
    </row>
    <row r="37" spans="1:10" ht="13.5" thickBot="1" x14ac:dyDescent="0.25">
      <c r="A37" s="35" t="s">
        <v>6</v>
      </c>
      <c r="B37" s="64">
        <f t="shared" si="4"/>
        <v>45312</v>
      </c>
      <c r="C37" s="20"/>
      <c r="D37" s="21"/>
      <c r="E37" s="22"/>
      <c r="F37" s="23"/>
      <c r="G37" s="19">
        <f t="shared" si="3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10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45313</v>
      </c>
      <c r="C43" s="15"/>
      <c r="D43" s="16"/>
      <c r="E43" s="17"/>
      <c r="F43" s="18"/>
      <c r="G43" s="19"/>
      <c r="J43" s="39"/>
    </row>
    <row r="44" spans="1:10" x14ac:dyDescent="0.2">
      <c r="A44" s="34" t="s">
        <v>1</v>
      </c>
      <c r="B44" s="63">
        <f t="shared" ref="B44:B49" si="5">B43+1</f>
        <v>45314</v>
      </c>
      <c r="C44" s="15"/>
      <c r="D44" s="16"/>
      <c r="E44" s="17"/>
      <c r="F44" s="18"/>
      <c r="G44" s="19"/>
      <c r="J44" s="40"/>
    </row>
    <row r="45" spans="1:10" x14ac:dyDescent="0.2">
      <c r="A45" s="34" t="s">
        <v>2</v>
      </c>
      <c r="B45" s="63">
        <f t="shared" si="5"/>
        <v>45315</v>
      </c>
      <c r="C45" s="15"/>
      <c r="D45" s="16"/>
      <c r="E45" s="17"/>
      <c r="F45" s="18"/>
      <c r="G45" s="19"/>
      <c r="J45" s="40"/>
    </row>
    <row r="46" spans="1:10" x14ac:dyDescent="0.2">
      <c r="A46" s="34" t="s">
        <v>3</v>
      </c>
      <c r="B46" s="63">
        <f t="shared" si="5"/>
        <v>45316</v>
      </c>
      <c r="C46" s="15"/>
      <c r="D46" s="16"/>
      <c r="E46" s="17"/>
      <c r="F46" s="18"/>
      <c r="G46" s="19"/>
      <c r="J46" s="40"/>
    </row>
    <row r="47" spans="1:10" x14ac:dyDescent="0.2">
      <c r="A47" s="34" t="s">
        <v>4</v>
      </c>
      <c r="B47" s="63">
        <f t="shared" si="5"/>
        <v>45317</v>
      </c>
      <c r="C47" s="15"/>
      <c r="D47" s="16"/>
      <c r="E47" s="17"/>
      <c r="F47" s="18"/>
      <c r="G47" s="19">
        <f t="shared" ref="G47:G49" si="6">(D47-C47)+ (F47-E47)</f>
        <v>0</v>
      </c>
      <c r="J47" s="40"/>
    </row>
    <row r="48" spans="1:10" x14ac:dyDescent="0.2">
      <c r="A48" s="34" t="s">
        <v>5</v>
      </c>
      <c r="B48" s="63">
        <f t="shared" si="5"/>
        <v>45318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5"/>
        <v>45319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1" spans="1:10" x14ac:dyDescent="0.2">
      <c r="F51" s="50"/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Start!D9*'Uke 1-4'!A55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ht="12" x14ac:dyDescent="0.2">
      <c r="A58" s="8"/>
      <c r="B58" s="8"/>
    </row>
  </sheetData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7" priority="1" stopIfTrue="1">
      <formula>LEFT($K$31)="-"</formula>
    </cfRule>
  </conditionalFormatting>
  <dataValidations xWindow="239" yWindow="401"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7:F13 C19:F25" xr:uid="{00000000-0002-0000-01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"/>
  <pageSetup paperSize="9" scale="94" orientation="portrait" r:id="rId1"/>
  <headerFooter alignWithMargins="0">
    <oddHeader>&amp;CTIDSKONTO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opLeftCell="A30" workbookViewId="0">
      <selection activeCell="J58" sqref="J58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IF('Uke 1-4'!H55&gt;Start!G47,Start!G47,'Uke 1-4'!H55)</f>
        <v>0</v>
      </c>
      <c r="I2" s="11">
        <f>'Uke 1-4'!I55</f>
        <v>0</v>
      </c>
    </row>
    <row r="4" spans="1:10" x14ac:dyDescent="0.2">
      <c r="A4" s="31" t="s">
        <v>35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'Uke 1-4'!B49+1</f>
        <v>45320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45321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45322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45323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45324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45325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45326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36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45327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45328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45329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45330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45331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45332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45333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37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45334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45335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45336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45337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45338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45339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45340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38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45341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45342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45343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45344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45345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45346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45347</v>
      </c>
      <c r="C49" s="15"/>
      <c r="D49" s="16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  <c r="J56" s="8"/>
    </row>
    <row r="57" spans="1:10" x14ac:dyDescent="0.2">
      <c r="A57" s="5" t="s">
        <v>89</v>
      </c>
      <c r="J57" s="37" t="s">
        <v>103</v>
      </c>
    </row>
    <row r="58" spans="1:10" ht="18" x14ac:dyDescent="0.25">
      <c r="B58" s="8"/>
      <c r="C58" s="51" t="s">
        <v>90</v>
      </c>
      <c r="D58" s="53"/>
      <c r="G58" s="51" t="s">
        <v>91</v>
      </c>
      <c r="H58" s="53"/>
      <c r="J58" s="52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2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5"/>
  <sheetViews>
    <sheetView topLeftCell="T64" workbookViewId="0">
      <selection activeCell="Y80" sqref="Y80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6.42578125" style="8" bestFit="1" customWidth="1"/>
    <col min="10" max="10" width="29.7109375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IF('5-8'!H55&gt;Start!G47,Start!G47,'5-8'!H55)</f>
        <v>0</v>
      </c>
      <c r="I2" s="11">
        <f>'5-8'!I55</f>
        <v>0</v>
      </c>
    </row>
    <row r="4" spans="1:10" x14ac:dyDescent="0.2">
      <c r="A4" s="31" t="s">
        <v>39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'5-8'!B49+1</f>
        <v>45348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45349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45350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45351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45352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45353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45354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45355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45356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45357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45358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45359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45360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45361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45362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45363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45364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45365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45366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45367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45368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42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45369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45370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45371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45372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45373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45374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45375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/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</row>
    <row r="58" spans="1:10" x14ac:dyDescent="0.2">
      <c r="A58" s="5" t="s">
        <v>83</v>
      </c>
      <c r="B58" s="8"/>
      <c r="J58" s="8"/>
    </row>
    <row r="59" spans="1:10" x14ac:dyDescent="0.2">
      <c r="H59" s="28" t="s">
        <v>19</v>
      </c>
      <c r="I59" s="28" t="s">
        <v>20</v>
      </c>
      <c r="J59" s="8"/>
    </row>
    <row r="60" spans="1:10" ht="14.25" x14ac:dyDescent="0.2">
      <c r="E60" s="32" t="s">
        <v>85</v>
      </c>
      <c r="H60" s="11">
        <f>IF(H55&gt;H70,H70,H55)</f>
        <v>0</v>
      </c>
      <c r="I60" s="11">
        <f>IF('5-8'!I55&gt;I70,I70,'5-8'!I55)</f>
        <v>0</v>
      </c>
      <c r="J60" s="46" t="str">
        <f>IF(I60&lt;I70," ","Det er ikke tillatt å overføre mer enn 10 minustimer.")</f>
        <v xml:space="preserve"> </v>
      </c>
    </row>
    <row r="61" spans="1:10" ht="14.25" x14ac:dyDescent="0.2">
      <c r="J61" s="46" t="str">
        <f>IF(I60&lt;I70," ","Kontakt nærmeste overordnet.")</f>
        <v xml:space="preserve"> </v>
      </c>
    </row>
    <row r="62" spans="1:10" ht="14.25" x14ac:dyDescent="0.2">
      <c r="J62" s="46"/>
    </row>
    <row r="63" spans="1:10" x14ac:dyDescent="0.2">
      <c r="A63" s="5" t="s">
        <v>97</v>
      </c>
      <c r="J63" s="8"/>
    </row>
    <row r="64" spans="1:10" x14ac:dyDescent="0.2">
      <c r="A64" s="48" t="s">
        <v>98</v>
      </c>
      <c r="J64" s="8"/>
    </row>
    <row r="65" spans="1:10" x14ac:dyDescent="0.2">
      <c r="A65" s="48" t="s">
        <v>104</v>
      </c>
      <c r="H65" s="28" t="s">
        <v>19</v>
      </c>
      <c r="J65" s="8"/>
    </row>
    <row r="66" spans="1:10" x14ac:dyDescent="0.2">
      <c r="A66" s="48" t="s">
        <v>94</v>
      </c>
      <c r="H66" s="47"/>
    </row>
    <row r="69" spans="1:10" x14ac:dyDescent="0.2">
      <c r="H69" s="28" t="s">
        <v>19</v>
      </c>
      <c r="I69" s="28" t="s">
        <v>20</v>
      </c>
    </row>
    <row r="70" spans="1:10" x14ac:dyDescent="0.2">
      <c r="E70" s="8" t="s">
        <v>84</v>
      </c>
      <c r="H70" s="44">
        <v>1.25</v>
      </c>
      <c r="I70" s="44">
        <v>0.41666666666666669</v>
      </c>
    </row>
    <row r="84" spans="1:10" ht="18.75" customHeight="1" x14ac:dyDescent="0.2">
      <c r="A84" s="5" t="s">
        <v>89</v>
      </c>
      <c r="F84" s="48"/>
      <c r="J84" s="37" t="s">
        <v>103</v>
      </c>
    </row>
    <row r="85" spans="1:10" ht="21" customHeight="1" x14ac:dyDescent="0.25">
      <c r="C85" s="51" t="s">
        <v>90</v>
      </c>
      <c r="D85" s="53"/>
      <c r="G85" s="51" t="s">
        <v>91</v>
      </c>
      <c r="H85" s="53"/>
      <c r="J85" s="52"/>
    </row>
  </sheetData>
  <mergeCells count="10">
    <mergeCell ref="C55:D55"/>
    <mergeCell ref="C54:D54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C55:D55 H66 H70:I70">
    <cfRule type="expression" dxfId="15" priority="3" stopIfTrue="1">
      <formula>LEFT($K$31)="-"</formula>
    </cfRule>
  </conditionalFormatting>
  <conditionalFormatting sqref="H54:I55">
    <cfRule type="expression" dxfId="14" priority="1" stopIfTrue="1">
      <formula>LEFT($K$31)="-"</formula>
    </cfRule>
  </conditionalFormatting>
  <conditionalFormatting sqref="H60:I60">
    <cfRule type="expression" dxfId="13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3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IF('9-12'!H66&gt;'9-12'!H70,'9-12'!H66,'9-12'!H60)</f>
        <v>0</v>
      </c>
      <c r="I2" s="11">
        <f>'9-12'!I55</f>
        <v>0</v>
      </c>
    </row>
    <row r="4" spans="1:10" x14ac:dyDescent="0.2">
      <c r="A4" s="31" t="s">
        <v>43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'9-12'!B49+1</f>
        <v>45376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45377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45378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45379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45380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45381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45382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44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45383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45384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45385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45386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45387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45388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45389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45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45390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45391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45392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45393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45394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45395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45396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46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45397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45398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45399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45400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45401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45402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45403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">
    <cfRule type="expression" dxfId="12" priority="1" stopIfTrue="1">
      <formula>LEFT($K$31)="-"</formula>
    </cfRule>
  </conditionalFormatting>
  <conditionalFormatting sqref="H14:I14 H26:I26 H38:I38 H50:I50 H54:I55 C55:D55">
    <cfRule type="expression" dxfId="11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4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IF('13-16'!H55&gt;Start!G47,Start!G47,'13-16'!H55)</f>
        <v>0</v>
      </c>
      <c r="I2" s="11">
        <f>'13-16'!I55</f>
        <v>0</v>
      </c>
    </row>
    <row r="4" spans="1:10" x14ac:dyDescent="0.2">
      <c r="A4" s="31" t="s">
        <v>47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'13-16'!B49+1</f>
        <v>45404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45405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45406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45407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45408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45409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45410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48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45411</v>
      </c>
      <c r="C19" s="15"/>
      <c r="D19" s="16"/>
      <c r="E19" s="17"/>
      <c r="F19" s="18"/>
      <c r="G19" s="19">
        <f t="shared" ref="G19:G25" si="2">(D19-C19)+ (F19-E19)</f>
        <v>0</v>
      </c>
      <c r="J19" s="66"/>
    </row>
    <row r="20" spans="1:10" x14ac:dyDescent="0.2">
      <c r="A20" s="34" t="s">
        <v>1</v>
      </c>
      <c r="B20" s="63">
        <f t="shared" ref="B20:B25" si="3">B19+1</f>
        <v>45412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45413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45414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45415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45416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45417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45418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45419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45420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45421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45422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45423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45424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45425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45426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45427</v>
      </c>
      <c r="C45" s="15"/>
      <c r="D45" s="16"/>
      <c r="E45" s="17"/>
      <c r="F45" s="18"/>
      <c r="G45" s="19">
        <f t="shared" si="6"/>
        <v>0</v>
      </c>
      <c r="J45" s="67"/>
    </row>
    <row r="46" spans="1:10" x14ac:dyDescent="0.2">
      <c r="A46" s="34" t="s">
        <v>3</v>
      </c>
      <c r="B46" s="63">
        <f t="shared" si="7"/>
        <v>45428</v>
      </c>
      <c r="C46" s="15"/>
      <c r="D46" s="16"/>
      <c r="E46" s="17"/>
      <c r="F46" s="18"/>
      <c r="G46" s="19">
        <f t="shared" si="6"/>
        <v>0</v>
      </c>
      <c r="J46" s="67"/>
    </row>
    <row r="47" spans="1:10" x14ac:dyDescent="0.2">
      <c r="A47" s="34" t="s">
        <v>4</v>
      </c>
      <c r="B47" s="63">
        <f t="shared" si="7"/>
        <v>45429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45430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45431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43:F49 C19:F25" xr:uid="{00000000-0002-0000-05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8"/>
  <sheetViews>
    <sheetView topLeftCell="A2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IF('17-20'!H55&gt;Start!G47,Start!G47,'17-20'!H55)</f>
        <v>0</v>
      </c>
      <c r="I2" s="11">
        <f>'17-20'!I55</f>
        <v>0</v>
      </c>
    </row>
    <row r="4" spans="1:10" x14ac:dyDescent="0.2">
      <c r="A4" s="31" t="s">
        <v>51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'17-20'!B49+1</f>
        <v>45432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45433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45434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45435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45436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45437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45438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52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45439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45440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45441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45442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45443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45444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45445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53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45446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45447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45448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45449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45450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45451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45452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54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45453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45454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45455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45456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45457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45458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45459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  <c r="J58" s="37" t="s">
        <v>102</v>
      </c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9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6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IF('21-24'!H55&gt;Start!G47,Start!G47,'21-24'!H55)</f>
        <v>0</v>
      </c>
      <c r="I2" s="11">
        <f>'21-24'!I55</f>
        <v>0</v>
      </c>
    </row>
    <row r="4" spans="1:10" x14ac:dyDescent="0.2">
      <c r="A4" s="31" t="s">
        <v>55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'21-24'!B49+1</f>
        <v>45460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45461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45462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45463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45464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45465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45466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56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45467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45468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45469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45470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45471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45472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45473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57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45474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45475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45476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45477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45478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45479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45480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45481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45482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45483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45484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45485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45486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45487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1.7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8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7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8"/>
  <sheetViews>
    <sheetView topLeftCell="A31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2024</v>
      </c>
    </row>
    <row r="2" spans="1:10" x14ac:dyDescent="0.2">
      <c r="A2" s="30"/>
      <c r="B2" s="30"/>
      <c r="G2" s="10" t="s">
        <v>21</v>
      </c>
      <c r="H2" s="11">
        <f>IF('25-28'!H55&gt;Start!G47,Start!G47,'25-28'!H55)</f>
        <v>0</v>
      </c>
      <c r="I2" s="11">
        <f>'25-28'!I55</f>
        <v>0</v>
      </c>
    </row>
    <row r="4" spans="1:10" x14ac:dyDescent="0.2">
      <c r="A4" s="31" t="s">
        <v>59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'25-28'!B49+1</f>
        <v>45488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45489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45490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45491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45492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45493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45494</v>
      </c>
      <c r="C13" s="15"/>
      <c r="D13" s="16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45495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45496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45497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45498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45499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45500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45501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45502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45503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45504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45505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45506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45507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45508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62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45509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45510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45511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45512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45513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45514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45515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103</v>
      </c>
    </row>
    <row r="57" spans="1:10" ht="22.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7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8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Start</vt:lpstr>
      <vt:lpstr>Uke 1-4</vt:lpstr>
      <vt:lpstr>5-8</vt:lpstr>
      <vt:lpstr>9-12</vt:lpstr>
      <vt:lpstr>13-16</vt:lpstr>
      <vt:lpstr>17-20</vt:lpstr>
      <vt:lpstr>21-24</vt:lpstr>
      <vt:lpstr>25-28</vt:lpstr>
      <vt:lpstr>29-32</vt:lpstr>
      <vt:lpstr>33-36</vt:lpstr>
      <vt:lpstr>37-40</vt:lpstr>
      <vt:lpstr>41-44</vt:lpstr>
      <vt:lpstr>45-48</vt:lpstr>
      <vt:lpstr>49-53</vt:lpstr>
    </vt:vector>
  </TitlesOfParts>
  <Company>DKF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</dc:creator>
  <cp:lastModifiedBy>Ingvild Støa Skrede</cp:lastModifiedBy>
  <cp:lastPrinted>2023-08-28T14:25:23Z</cp:lastPrinted>
  <dcterms:created xsi:type="dcterms:W3CDTF">2008-07-17T08:36:32Z</dcterms:created>
  <dcterms:modified xsi:type="dcterms:W3CDTF">2023-12-19T14:54:29Z</dcterms:modified>
</cp:coreProperties>
</file>